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Cover- Instructions" sheetId="1" r:id="rId1"/>
    <sheet name="Revenue" sheetId="2" r:id="rId2"/>
    <sheet name="Expenditures" sheetId="3" r:id="rId3"/>
    <sheet name="Notes &amp; Explanations" sheetId="4" r:id="rId4"/>
  </sheets>
  <definedNames>
    <definedName name="_xlnm.Print_Area" localSheetId="0">'Cover- Instructions'!$A$1:$B$46</definedName>
    <definedName name="_xlnm.Print_Area" localSheetId="2">'Expenditures'!$A$1:$H$85</definedName>
    <definedName name="_xlnm.Print_Area" localSheetId="3">'Notes &amp; Explanations'!$A$1:$H$67</definedName>
    <definedName name="_xlnm.Print_Area" localSheetId="1">'Revenue'!$A$1:$H$71</definedName>
  </definedNames>
  <calcPr fullCalcOnLoad="1"/>
</workbook>
</file>

<file path=xl/sharedStrings.xml><?xml version="1.0" encoding="utf-8"?>
<sst xmlns="http://schemas.openxmlformats.org/spreadsheetml/2006/main" count="194" uniqueCount="130">
  <si>
    <t>E-Mail: info@artsoffice.ca</t>
  </si>
  <si>
    <t>Website: www.artsoffice.ca</t>
  </si>
  <si>
    <t>2011 OPERATING GRANT APPLICATION</t>
  </si>
  <si>
    <t>Fiscal 2011 Operating Grant Request</t>
  </si>
  <si>
    <t>Name of Organization</t>
  </si>
  <si>
    <t xml:space="preserve">   Total Revenue</t>
  </si>
  <si>
    <t xml:space="preserve">   Total Expenses</t>
  </si>
  <si>
    <t xml:space="preserve">   Net Operating Surplus or Deficit</t>
  </si>
  <si>
    <t>Net Cash Generated/Used</t>
  </si>
  <si>
    <r>
      <t>Signature of Treasurer</t>
    </r>
    <r>
      <rPr>
        <sz val="11"/>
        <rFont val="Arial"/>
        <family val="2"/>
      </rPr>
      <t xml:space="preserve"> (or other authorized signing officer)</t>
    </r>
  </si>
  <si>
    <t>SIGNATURE</t>
  </si>
  <si>
    <t>Print Name:</t>
  </si>
  <si>
    <t>Title:</t>
  </si>
  <si>
    <t xml:space="preserve">"I declare that the financial information contained in this submission is to the best of my knowledge, </t>
  </si>
  <si>
    <t>Instructions</t>
  </si>
  <si>
    <t xml:space="preserve">    of in-kind contributions as revenue items AND reflect the corresponding expense as an in-kind expense.</t>
  </si>
  <si>
    <t>Phone: 604-980-3559</t>
  </si>
  <si>
    <t>2)  The Revenue and Expenditures tabs at the bottom of this page contain templates for you to report financial</t>
  </si>
  <si>
    <t>3)  In-kind contributions of goods and services should be added in the revenue tab. Please specify the value</t>
  </si>
  <si>
    <t xml:space="preserve">    Identify the supplier in the "Notes and Explanations" tab.</t>
  </si>
  <si>
    <t xml:space="preserve">   "Notes and Explanations" tab.</t>
  </si>
  <si>
    <t>EARNED REVENUES</t>
  </si>
  <si>
    <t>Admissions / Subscriptions / Ticket Sales</t>
  </si>
  <si>
    <t>Memberships</t>
  </si>
  <si>
    <t>Workshops / Classes</t>
  </si>
  <si>
    <t>Fees / Contracts</t>
  </si>
  <si>
    <t>Concessions / Rentals</t>
  </si>
  <si>
    <t>Advertising</t>
  </si>
  <si>
    <t>PRIVATE SECTOR FUNDING</t>
  </si>
  <si>
    <t>Individual / Corporate Donations</t>
  </si>
  <si>
    <t>Special / Fundraising Events</t>
  </si>
  <si>
    <t>Corporate Sponsorships</t>
  </si>
  <si>
    <t>Foundation Grants</t>
  </si>
  <si>
    <t>Other (specify)</t>
  </si>
  <si>
    <t>PUBLIC SECTOR FUNDING</t>
  </si>
  <si>
    <t>Municipal, Arts Office (North Van)</t>
  </si>
  <si>
    <t>Municipal, West Vancouver</t>
  </si>
  <si>
    <t>Other Municipal (eg. Metro Van)</t>
  </si>
  <si>
    <t xml:space="preserve">Provincial (eg. BC Arts Council, Gaming)    </t>
  </si>
  <si>
    <t xml:space="preserve">Federal (eg. Can Council, DCH)       </t>
  </si>
  <si>
    <t>Fiscal</t>
  </si>
  <si>
    <r>
      <t>Organization's Year End</t>
    </r>
    <r>
      <rPr>
        <sz val="11"/>
        <rFont val="Arial"/>
        <family val="2"/>
      </rPr>
      <t xml:space="preserve"> (day and month only)</t>
    </r>
  </si>
  <si>
    <t>Actual</t>
  </si>
  <si>
    <t>Budget</t>
  </si>
  <si>
    <t>GRANT YEAR</t>
  </si>
  <si>
    <t>Variance</t>
  </si>
  <si>
    <t>OTHER REVENUES SOURCES</t>
  </si>
  <si>
    <t>REVENUES</t>
  </si>
  <si>
    <t>EXPENDITURES</t>
  </si>
  <si>
    <t>PERSONNEL COSTS</t>
  </si>
  <si>
    <t>Artists/Performers (fees, contracts, honoraria)</t>
  </si>
  <si>
    <t>Artistic / Programming</t>
  </si>
  <si>
    <t>Event Coordination</t>
  </si>
  <si>
    <t>Production / Technical Personnel</t>
  </si>
  <si>
    <t>DIRECT COSTS</t>
  </si>
  <si>
    <t>Supplies / Equipment Rental</t>
  </si>
  <si>
    <t>Production / Installation</t>
  </si>
  <si>
    <t>Transport / Travel</t>
  </si>
  <si>
    <t>Volunteer Support</t>
  </si>
  <si>
    <t>Scholarship</t>
  </si>
  <si>
    <t>Depreciation</t>
  </si>
  <si>
    <t>PROMOTION &amp; ADVERTISING</t>
  </si>
  <si>
    <t>Brochures / Printed Programs</t>
  </si>
  <si>
    <t>Advertising (print, media)</t>
  </si>
  <si>
    <t>Publicity / Promotional Acvitivities</t>
  </si>
  <si>
    <t>OVERHEADS / OTHER</t>
  </si>
  <si>
    <t>Administration / Office Supplies</t>
  </si>
  <si>
    <t>Office Space (rent)</t>
  </si>
  <si>
    <t>Fundraising Costs</t>
  </si>
  <si>
    <t>Other Cash Flow Items</t>
  </si>
  <si>
    <t>Total Other Cash Flow Items</t>
  </si>
  <si>
    <t>CD Sales Revenue</t>
  </si>
  <si>
    <t xml:space="preserve"> Interest</t>
  </si>
  <si>
    <t>Cost of Goods sold (specify)</t>
  </si>
  <si>
    <t>Misc and Music</t>
  </si>
  <si>
    <t>2011 Grant Year Forecast Highlights</t>
  </si>
  <si>
    <t xml:space="preserve">     Accrued from calendar 2010 grant</t>
  </si>
  <si>
    <t xml:space="preserve">     Calendar 2011 Grant Request</t>
  </si>
  <si>
    <t xml:space="preserve">     Less expected accrual for fiscal 2012</t>
  </si>
  <si>
    <t xml:space="preserve">   Depreciation</t>
  </si>
  <si>
    <t xml:space="preserve">   Change in Working Capital Items</t>
  </si>
  <si>
    <r>
      <t xml:space="preserve">   Capital Expenditures </t>
    </r>
    <r>
      <rPr>
        <sz val="10"/>
        <rFont val="Arial"/>
        <family val="2"/>
      </rPr>
      <t>(enter as negative number)</t>
    </r>
  </si>
  <si>
    <t>Facility and Venue</t>
  </si>
  <si>
    <t xml:space="preserve">5)  When entering figures in the "Grant Year- Fiscal 2011 Budget Column under the Revenue tab, if your </t>
  </si>
  <si>
    <t xml:space="preserve">     organization has a year end other than Dec 31 and you defer a pro-rata amount of  the Arts Office Grant </t>
  </si>
  <si>
    <t xml:space="preserve">    Identify these items by inserting a note reference next to the item in revenues and expenses.</t>
  </si>
  <si>
    <t xml:space="preserve">     information.  Please complete all sections relevant to your organization.  Feel free to edit the descriptions.</t>
  </si>
  <si>
    <t xml:space="preserve">     received, enter the amount deferred from fiscal 2010 in cell "F51" .  In cell "F53", enter the</t>
  </si>
  <si>
    <t>Note (#)</t>
  </si>
  <si>
    <t>Comment/Explanation</t>
  </si>
  <si>
    <t>Net Cash Generated/Used in the Fiscal Period</t>
  </si>
  <si>
    <t>Treasurer/Director</t>
  </si>
  <si>
    <t xml:space="preserve">    Surplus/Deficit" will be the same as "Net Cash Generated/Used" and you won't have any entries in </t>
  </si>
  <si>
    <t xml:space="preserve">    "Other Cash Flow Items".</t>
  </si>
  <si>
    <t>From: (month/day)</t>
  </si>
  <si>
    <t>To: (month/day)</t>
  </si>
  <si>
    <t xml:space="preserve">  Grant Revenue recognized in fiscal 2011</t>
  </si>
  <si>
    <t xml:space="preserve">Please provide clarification of a specific revenue or expenditure item, or comment on any variance by indicating the note reference and </t>
  </si>
  <si>
    <t>PLEASE NOTE:</t>
  </si>
  <si>
    <t>Operating Grant Recognized in 2011</t>
  </si>
  <si>
    <t xml:space="preserve">   as a % of Forecast Revenue</t>
  </si>
  <si>
    <t>North Shore Trill Seekers</t>
  </si>
  <si>
    <t>Robin Highnote</t>
  </si>
  <si>
    <t xml:space="preserve">6) Insert a note reference (#) and explain material variances between your fiscal 2009 budget and actual figures in the </t>
  </si>
  <si>
    <r>
      <t>accurate and complete</t>
    </r>
    <r>
      <rPr>
        <sz val="10"/>
        <rFont val="Arial"/>
        <family val="0"/>
      </rPr>
      <t>."</t>
    </r>
  </si>
  <si>
    <t>adding comments.  Please remember to highlight IN-KIND revenues and corresponding expenses and identify the supplier.</t>
  </si>
  <si>
    <t>SAMPLE</t>
  </si>
  <si>
    <t>DEPRECIATION - Keyboard owned by ensemble</t>
  </si>
  <si>
    <t>IN-KIND -Advertising, Free ad space provided by local newspaper</t>
  </si>
  <si>
    <t xml:space="preserve">4) If your organization uses accrual accounting or accounts for capital expeditures on its balance sheet, </t>
  </si>
  <si>
    <t xml:space="preserve">    please complete the "Other Cash Flow Items" section at the bottom of the expenditures tab.  Depreciation</t>
  </si>
  <si>
    <t xml:space="preserve">    entered on Line 39 (Expenditures) is automatically added back.   Please adjust for changes in working</t>
  </si>
  <si>
    <t xml:space="preserve">    If you do not use accrual accounting and/or do not capitalize capital expenditures, your "Operating</t>
  </si>
  <si>
    <r>
      <t xml:space="preserve">     amount you propose to defer into fiscal 2012. (</t>
    </r>
    <r>
      <rPr>
        <sz val="10"/>
        <color indexed="10"/>
        <rFont val="Arial"/>
        <family val="2"/>
      </rPr>
      <t>ENTER A POSITIVE NUMBER</t>
    </r>
    <r>
      <rPr>
        <sz val="10"/>
        <rFont val="Arial"/>
        <family val="0"/>
      </rPr>
      <t>).</t>
    </r>
  </si>
  <si>
    <t>Collection of accounts receivable</t>
  </si>
  <si>
    <t>OPERATING FINANCIAL REPORT &amp; BUDGET</t>
  </si>
  <si>
    <t>Expense - rental of tent for outdoor concerts</t>
  </si>
  <si>
    <t xml:space="preserve">    capital items (such as collection of receivables, payment of liabilities), deduct capital expenditures. </t>
  </si>
  <si>
    <t>TOTAL OPERATING EXPENSES</t>
  </si>
  <si>
    <t>OPERATING SURPLUS (OR DEFICIT)</t>
  </si>
  <si>
    <r>
      <t>TOTAL OPERATING REVENUE</t>
    </r>
    <r>
      <rPr>
        <sz val="11"/>
        <rFont val="Arial"/>
        <family val="2"/>
      </rPr>
      <t xml:space="preserve">   </t>
    </r>
  </si>
  <si>
    <t xml:space="preserve">Only enter financial data in the coloured boxes!! </t>
  </si>
  <si>
    <t xml:space="preserve">      only enter data in the turquoise boxes.</t>
  </si>
  <si>
    <r>
      <t xml:space="preserve">When using the spreadsheet for the </t>
    </r>
    <r>
      <rPr>
        <b/>
        <u val="singleAccounting"/>
        <sz val="11"/>
        <color indexed="10"/>
        <rFont val="Trade Gothic LT Com Light"/>
        <family val="0"/>
      </rPr>
      <t>2010 Operating - Final Report</t>
    </r>
    <r>
      <rPr>
        <b/>
        <sz val="11"/>
        <color indexed="10"/>
        <rFont val="Trade Gothic LT Com Light"/>
        <family val="0"/>
      </rPr>
      <t xml:space="preserve">, </t>
    </r>
  </si>
  <si>
    <t xml:space="preserve">      Application, add 2011 data in the pale yellow boxes.</t>
  </si>
  <si>
    <t xml:space="preserve">When using the spreadsheet for the 2011 Operating Grant </t>
  </si>
  <si>
    <r>
      <t>SAMPLE</t>
    </r>
    <r>
      <rPr>
        <sz val="11"/>
        <rFont val="Arial"/>
        <family val="2"/>
      </rPr>
      <t xml:space="preserve"> </t>
    </r>
  </si>
  <si>
    <t>1)  Only enter data in the coloured boxes!! (otherwise you may over-write formulas)!</t>
  </si>
  <si>
    <t>Only enter data in the coloured boxes!!</t>
  </si>
  <si>
    <t>Capital spent on new signage capitalized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</si>
</sst>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d\-mm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Trade Gothic LT Com Light"/>
      <family val="2"/>
    </font>
    <font>
      <i/>
      <sz val="11"/>
      <name val="Trade Gothic LT Com Light"/>
      <family val="2"/>
    </font>
    <font>
      <b/>
      <sz val="11"/>
      <name val="Trade Gothic LT Com Light"/>
      <family val="0"/>
    </font>
    <font>
      <sz val="11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10"/>
      <color indexed="10"/>
      <name val="Arial"/>
      <family val="0"/>
    </font>
    <font>
      <b/>
      <sz val="10"/>
      <name val="Trade Gothic LT Com Light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Bookman Old Style"/>
      <family val="1"/>
    </font>
    <font>
      <sz val="12"/>
      <name val="Arial"/>
      <family val="0"/>
    </font>
    <font>
      <b/>
      <i/>
      <sz val="10"/>
      <name val="Arial"/>
      <family val="2"/>
    </font>
    <font>
      <b/>
      <sz val="11"/>
      <color indexed="10"/>
      <name val="Trade Gothic LT Com Light"/>
      <family val="0"/>
    </font>
    <font>
      <b/>
      <u val="singleAccounting"/>
      <sz val="11"/>
      <color indexed="10"/>
      <name val="Trade Gothic LT Com Light"/>
      <family val="0"/>
    </font>
    <font>
      <b/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44" fontId="22" fillId="0" borderId="0" xfId="46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0" fontId="23" fillId="0" borderId="0" xfId="44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4" fontId="22" fillId="0" borderId="11" xfId="46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23" fillId="0" borderId="13" xfId="44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26" fillId="0" borderId="11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/>
    </xf>
    <xf numFmtId="0" fontId="26" fillId="0" borderId="0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0" xfId="0" applyFill="1" applyBorder="1" applyAlignment="1">
      <alignment/>
    </xf>
    <xf numFmtId="170" fontId="23" fillId="0" borderId="10" xfId="44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 indent="1"/>
    </xf>
    <xf numFmtId="0" fontId="26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1" borderId="22" xfId="0" applyFill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72" fontId="0" fillId="0" borderId="17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24" borderId="17" xfId="0" applyNumberFormat="1" applyFill="1" applyBorder="1" applyAlignment="1">
      <alignment/>
    </xf>
    <xf numFmtId="172" fontId="0" fillId="24" borderId="11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21" fillId="0" borderId="18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4" fontId="0" fillId="0" borderId="24" xfId="0" applyNumberFormat="1" applyBorder="1" applyAlignment="1">
      <alignment horizontal="right"/>
    </xf>
    <xf numFmtId="174" fontId="0" fillId="0" borderId="25" xfId="0" applyNumberFormat="1" applyBorder="1" applyAlignment="1">
      <alignment horizontal="right"/>
    </xf>
    <xf numFmtId="174" fontId="0" fillId="0" borderId="19" xfId="0" applyNumberFormat="1" applyBorder="1" applyAlignment="1">
      <alignment horizontal="right"/>
    </xf>
    <xf numFmtId="174" fontId="0" fillId="0" borderId="20" xfId="0" applyNumberFormat="1" applyBorder="1" applyAlignment="1">
      <alignment horizontal="right"/>
    </xf>
    <xf numFmtId="0" fontId="21" fillId="0" borderId="11" xfId="0" applyFont="1" applyBorder="1" applyAlignment="1">
      <alignment/>
    </xf>
    <xf numFmtId="166" fontId="25" fillId="0" borderId="10" xfId="44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72" fontId="21" fillId="0" borderId="12" xfId="0" applyNumberFormat="1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21" xfId="0" applyNumberFormat="1" applyBorder="1" applyAlignment="1">
      <alignment/>
    </xf>
    <xf numFmtId="174" fontId="0" fillId="0" borderId="27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172" fontId="2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2" fillId="0" borderId="11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28" xfId="0" applyFont="1" applyBorder="1" applyAlignment="1">
      <alignment horizontal="center"/>
    </xf>
    <xf numFmtId="172" fontId="0" fillId="0" borderId="16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20" fillId="0" borderId="10" xfId="0" applyNumberFormat="1" applyFont="1" applyBorder="1" applyAlignment="1">
      <alignment/>
    </xf>
    <xf numFmtId="172" fontId="20" fillId="0" borderId="10" xfId="0" applyNumberFormat="1" applyFont="1" applyFill="1" applyBorder="1" applyAlignment="1">
      <alignment/>
    </xf>
    <xf numFmtId="172" fontId="20" fillId="0" borderId="13" xfId="0" applyNumberFormat="1" applyFont="1" applyBorder="1" applyAlignment="1">
      <alignment/>
    </xf>
    <xf numFmtId="172" fontId="34" fillId="0" borderId="13" xfId="0" applyNumberFormat="1" applyFont="1" applyBorder="1" applyAlignment="1">
      <alignment/>
    </xf>
    <xf numFmtId="172" fontId="20" fillId="0" borderId="20" xfId="0" applyNumberFormat="1" applyFont="1" applyBorder="1" applyAlignment="1">
      <alignment/>
    </xf>
    <xf numFmtId="0" fontId="20" fillId="0" borderId="10" xfId="0" applyFont="1" applyBorder="1" applyAlignment="1">
      <alignment/>
    </xf>
    <xf numFmtId="172" fontId="20" fillId="0" borderId="13" xfId="0" applyNumberFormat="1" applyFont="1" applyFill="1" applyBorder="1" applyAlignment="1">
      <alignment/>
    </xf>
    <xf numFmtId="0" fontId="21" fillId="0" borderId="29" xfId="0" applyFont="1" applyBorder="1" applyAlignment="1">
      <alignment vertical="center" wrapText="1"/>
    </xf>
    <xf numFmtId="0" fontId="26" fillId="0" borderId="30" xfId="0" applyFont="1" applyFill="1" applyBorder="1" applyAlignment="1">
      <alignment vertical="center"/>
    </xf>
    <xf numFmtId="0" fontId="26" fillId="0" borderId="30" xfId="0" applyFont="1" applyFill="1" applyBorder="1" applyAlignment="1">
      <alignment horizontal="left" vertical="center" wrapText="1" indent="1"/>
    </xf>
    <xf numFmtId="172" fontId="0" fillId="0" borderId="18" xfId="0" applyNumberFormat="1" applyFill="1" applyBorder="1" applyAlignment="1">
      <alignment/>
    </xf>
    <xf numFmtId="172" fontId="0" fillId="0" borderId="26" xfId="0" applyNumberFormat="1" applyBorder="1" applyAlignment="1">
      <alignment/>
    </xf>
    <xf numFmtId="174" fontId="0" fillId="0" borderId="31" xfId="0" applyNumberFormat="1" applyFill="1" applyBorder="1" applyAlignment="1">
      <alignment horizontal="right"/>
    </xf>
    <xf numFmtId="174" fontId="0" fillId="0" borderId="32" xfId="0" applyNumberFormat="1" applyFill="1" applyBorder="1" applyAlignment="1">
      <alignment horizontal="right"/>
    </xf>
    <xf numFmtId="0" fontId="0" fillId="0" borderId="11" xfId="0" applyFont="1" applyBorder="1" applyAlignment="1">
      <alignment/>
    </xf>
    <xf numFmtId="0" fontId="26" fillId="0" borderId="33" xfId="0" applyFont="1" applyFill="1" applyBorder="1" applyAlignment="1">
      <alignment horizontal="left" vertical="center" wrapText="1" indent="1"/>
    </xf>
    <xf numFmtId="0" fontId="35" fillId="0" borderId="11" xfId="0" applyFont="1" applyBorder="1" applyAlignment="1">
      <alignment horizontal="left"/>
    </xf>
    <xf numFmtId="0" fontId="38" fillId="0" borderId="10" xfId="0" applyFont="1" applyFill="1" applyBorder="1" applyAlignment="1">
      <alignment/>
    </xf>
    <xf numFmtId="10" fontId="37" fillId="0" borderId="10" xfId="44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33" xfId="0" applyFont="1" applyFill="1" applyBorder="1" applyAlignment="1">
      <alignment horizontal="left" vertical="center" wrapText="1" indent="1"/>
    </xf>
    <xf numFmtId="0" fontId="26" fillId="0" borderId="34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172" fontId="0" fillId="22" borderId="10" xfId="0" applyNumberFormat="1" applyFill="1" applyBorder="1" applyAlignment="1">
      <alignment/>
    </xf>
    <xf numFmtId="1" fontId="0" fillId="0" borderId="26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21" fillId="0" borderId="36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172" fontId="0" fillId="22" borderId="20" xfId="0" applyNumberFormat="1" applyFill="1" applyBorder="1" applyAlignment="1">
      <alignment/>
    </xf>
    <xf numFmtId="174" fontId="23" fillId="0" borderId="10" xfId="44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center"/>
    </xf>
    <xf numFmtId="170" fontId="27" fillId="0" borderId="10" xfId="44" applyFont="1" applyFill="1" applyBorder="1" applyAlignment="1">
      <alignment horizontal="center" vertical="center"/>
    </xf>
    <xf numFmtId="166" fontId="37" fillId="22" borderId="10" xfId="44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/>
    </xf>
    <xf numFmtId="0" fontId="0" fillId="0" borderId="22" xfId="0" applyBorder="1" applyAlignment="1">
      <alignment/>
    </xf>
    <xf numFmtId="0" fontId="36" fillId="0" borderId="21" xfId="0" applyFont="1" applyBorder="1" applyAlignment="1">
      <alignment/>
    </xf>
    <xf numFmtId="0" fontId="23" fillId="0" borderId="19" xfId="0" applyFont="1" applyBorder="1" applyAlignment="1">
      <alignment vertical="center"/>
    </xf>
    <xf numFmtId="44" fontId="22" fillId="0" borderId="19" xfId="46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170" fontId="23" fillId="0" borderId="11" xfId="44" applyFont="1" applyBorder="1" applyAlignment="1">
      <alignment vertical="center"/>
    </xf>
    <xf numFmtId="170" fontId="40" fillId="24" borderId="11" xfId="44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44" fontId="22" fillId="24" borderId="0" xfId="46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170" fontId="25" fillId="0" borderId="11" xfId="44" applyFont="1" applyBorder="1" applyAlignment="1">
      <alignment vertical="center"/>
    </xf>
    <xf numFmtId="170" fontId="40" fillId="22" borderId="11" xfId="44" applyFont="1" applyFill="1" applyBorder="1" applyAlignment="1">
      <alignment vertical="center"/>
    </xf>
    <xf numFmtId="0" fontId="23" fillId="22" borderId="0" xfId="0" applyFont="1" applyFill="1" applyBorder="1" applyAlignment="1">
      <alignment vertical="center"/>
    </xf>
    <xf numFmtId="0" fontId="0" fillId="22" borderId="0" xfId="0" applyFill="1" applyBorder="1" applyAlignment="1">
      <alignment/>
    </xf>
    <xf numFmtId="170" fontId="23" fillId="0" borderId="12" xfId="44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170" fontId="42" fillId="0" borderId="10" xfId="44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74" fontId="0" fillId="0" borderId="23" xfId="0" applyNumberFormat="1" applyFill="1" applyBorder="1" applyAlignment="1">
      <alignment horizontal="right"/>
    </xf>
    <xf numFmtId="0" fontId="27" fillId="0" borderId="2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2" fontId="27" fillId="22" borderId="16" xfId="0" applyNumberFormat="1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1</xdr:col>
      <xdr:colOff>1285875</xdr:colOff>
      <xdr:row>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4152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114300</xdr:rowOff>
    </xdr:from>
    <xdr:to>
      <xdr:col>2</xdr:col>
      <xdr:colOff>352425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143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114300</xdr:rowOff>
    </xdr:from>
    <xdr:to>
      <xdr:col>2</xdr:col>
      <xdr:colOff>352425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143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114300</xdr:rowOff>
    </xdr:from>
    <xdr:to>
      <xdr:col>3</xdr:col>
      <xdr:colOff>352425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14300"/>
          <a:ext cx="3657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2" width="49.8515625" style="0" customWidth="1"/>
    <col min="3" max="3" width="4.8515625" style="0" customWidth="1"/>
  </cols>
  <sheetData>
    <row r="1" spans="1:2" ht="12.75">
      <c r="A1" s="38"/>
      <c r="B1" s="39"/>
    </row>
    <row r="2" spans="1:2" ht="12.75">
      <c r="A2" s="40"/>
      <c r="B2" s="41"/>
    </row>
    <row r="3" spans="1:2" ht="12.75">
      <c r="A3" s="31"/>
      <c r="B3" s="10"/>
    </row>
    <row r="4" spans="1:2" ht="12.75">
      <c r="A4" s="11"/>
      <c r="B4" s="10"/>
    </row>
    <row r="5" spans="1:2" ht="12.75">
      <c r="A5" s="11"/>
      <c r="B5" s="12"/>
    </row>
    <row r="6" spans="1:2" ht="12.75">
      <c r="A6" s="13" t="s">
        <v>16</v>
      </c>
      <c r="B6" s="189" t="s">
        <v>2</v>
      </c>
    </row>
    <row r="7" spans="1:2" ht="14.25">
      <c r="A7" s="14" t="s">
        <v>0</v>
      </c>
      <c r="B7" s="192" t="s">
        <v>106</v>
      </c>
    </row>
    <row r="8" spans="1:10" ht="12.75">
      <c r="A8" s="16" t="s">
        <v>1</v>
      </c>
      <c r="B8" s="190" t="s">
        <v>115</v>
      </c>
      <c r="C8" s="1"/>
      <c r="G8" s="7"/>
      <c r="H8" s="7"/>
      <c r="I8" s="7"/>
      <c r="J8" s="7"/>
    </row>
    <row r="9" spans="1:10" ht="13.5" thickBot="1">
      <c r="A9" s="17"/>
      <c r="B9" s="18"/>
      <c r="F9" s="7"/>
      <c r="G9" s="7"/>
      <c r="H9" s="7"/>
      <c r="I9" s="7"/>
      <c r="J9" s="7"/>
    </row>
    <row r="10" spans="6:10" ht="13.5" thickBot="1">
      <c r="F10" s="7"/>
      <c r="G10" s="7"/>
      <c r="H10" s="7"/>
      <c r="I10" s="7"/>
      <c r="J10" s="7"/>
    </row>
    <row r="11" spans="4:11" ht="13.5" thickBot="1">
      <c r="D11" s="171" t="s">
        <v>98</v>
      </c>
      <c r="E11" s="172"/>
      <c r="F11" s="172"/>
      <c r="G11" s="172"/>
      <c r="H11" s="172"/>
      <c r="I11" s="172"/>
      <c r="J11" s="172"/>
      <c r="K11" s="172"/>
    </row>
    <row r="12" spans="1:11" ht="12.75">
      <c r="A12" s="24"/>
      <c r="B12" s="25"/>
      <c r="D12" s="11"/>
      <c r="E12" s="7"/>
      <c r="F12" s="7"/>
      <c r="G12" s="7"/>
      <c r="H12" s="7"/>
      <c r="I12" s="7"/>
      <c r="J12" s="7"/>
      <c r="K12" s="7"/>
    </row>
    <row r="13" spans="1:11" ht="18">
      <c r="A13" s="21" t="s">
        <v>4</v>
      </c>
      <c r="B13" s="169" t="s">
        <v>101</v>
      </c>
      <c r="C13" s="4"/>
      <c r="D13" s="173" t="s">
        <v>121</v>
      </c>
      <c r="E13" s="174"/>
      <c r="F13" s="175"/>
      <c r="G13" s="176"/>
      <c r="H13" s="174"/>
      <c r="I13" s="174"/>
      <c r="J13" s="174"/>
      <c r="K13" s="7"/>
    </row>
    <row r="14" spans="1:11" ht="15">
      <c r="A14" s="21"/>
      <c r="B14" s="191" t="s">
        <v>126</v>
      </c>
      <c r="C14" s="4"/>
      <c r="D14" s="177"/>
      <c r="E14" s="5"/>
      <c r="F14" s="5"/>
      <c r="G14" s="5"/>
      <c r="H14" s="5"/>
      <c r="I14" s="5"/>
      <c r="J14" s="5"/>
      <c r="K14" s="7"/>
    </row>
    <row r="15" spans="1:11" ht="17.25">
      <c r="A15" s="21" t="s">
        <v>3</v>
      </c>
      <c r="B15" s="170">
        <v>2000</v>
      </c>
      <c r="C15" s="4"/>
      <c r="D15" s="178" t="s">
        <v>123</v>
      </c>
      <c r="E15" s="179"/>
      <c r="F15" s="180"/>
      <c r="G15" s="181"/>
      <c r="H15" s="179"/>
      <c r="I15" s="179"/>
      <c r="J15" s="179"/>
      <c r="K15" s="182"/>
    </row>
    <row r="16" spans="1:11" ht="15">
      <c r="A16" s="37" t="s">
        <v>99</v>
      </c>
      <c r="B16" s="144"/>
      <c r="C16" s="4"/>
      <c r="D16" s="178" t="s">
        <v>122</v>
      </c>
      <c r="E16" s="179"/>
      <c r="F16" s="180"/>
      <c r="G16" s="181"/>
      <c r="H16" s="179"/>
      <c r="I16" s="179"/>
      <c r="J16" s="179"/>
      <c r="K16" s="182"/>
    </row>
    <row r="17" spans="1:11" ht="15.75">
      <c r="A17" s="37" t="s">
        <v>100</v>
      </c>
      <c r="B17" s="145">
        <f>+IF(Revenue!F68=0,"n/a",Revenue!F52/Revenue!F68)</f>
        <v>0.23863636363636365</v>
      </c>
      <c r="C17" s="4"/>
      <c r="D17" s="183"/>
      <c r="E17" s="5"/>
      <c r="F17" s="2"/>
      <c r="G17" s="6"/>
      <c r="H17" s="5"/>
      <c r="I17" s="5"/>
      <c r="J17" s="5"/>
      <c r="K17" s="7"/>
    </row>
    <row r="18" spans="1:11" ht="15">
      <c r="A18" s="21"/>
      <c r="B18" s="42"/>
      <c r="C18" s="4"/>
      <c r="D18" s="184" t="s">
        <v>125</v>
      </c>
      <c r="E18" s="185"/>
      <c r="F18" s="185"/>
      <c r="G18" s="185"/>
      <c r="H18" s="185"/>
      <c r="I18" s="185"/>
      <c r="J18" s="185"/>
      <c r="K18" s="186"/>
    </row>
    <row r="19" spans="1:11" ht="15">
      <c r="A19" s="21" t="s">
        <v>75</v>
      </c>
      <c r="B19" s="42"/>
      <c r="C19" s="4"/>
      <c r="D19" s="184" t="s">
        <v>124</v>
      </c>
      <c r="E19" s="185"/>
      <c r="F19" s="185"/>
      <c r="G19" s="185"/>
      <c r="H19" s="185"/>
      <c r="I19" s="185"/>
      <c r="J19" s="185"/>
      <c r="K19" s="186"/>
    </row>
    <row r="20" spans="1:11" ht="15">
      <c r="A20" s="22" t="s">
        <v>5</v>
      </c>
      <c r="B20" s="95">
        <f>+Revenue!F68</f>
        <v>8800</v>
      </c>
      <c r="C20" s="4"/>
      <c r="D20" s="177"/>
      <c r="E20" s="5"/>
      <c r="F20" s="5"/>
      <c r="G20" s="5"/>
      <c r="H20" s="5"/>
      <c r="I20" s="5"/>
      <c r="J20" s="5"/>
      <c r="K20" s="7"/>
    </row>
    <row r="21" spans="1:11" ht="15.75" thickBot="1">
      <c r="A21" s="22" t="s">
        <v>6</v>
      </c>
      <c r="B21" s="95">
        <f>+Expenditures!F68</f>
        <v>8415</v>
      </c>
      <c r="C21" s="4"/>
      <c r="D21" s="187"/>
      <c r="E21" s="188"/>
      <c r="F21" s="188"/>
      <c r="G21" s="188"/>
      <c r="H21" s="188"/>
      <c r="I21" s="188"/>
      <c r="J21" s="188"/>
      <c r="K21" s="26"/>
    </row>
    <row r="22" spans="1:10" ht="15">
      <c r="A22" s="22" t="s">
        <v>7</v>
      </c>
      <c r="B22" s="95">
        <f>+Expenditures!F70</f>
        <v>385</v>
      </c>
      <c r="C22" s="4"/>
      <c r="D22" s="4"/>
      <c r="E22" s="5"/>
      <c r="F22" s="5"/>
      <c r="G22" s="5"/>
      <c r="H22" s="5"/>
      <c r="I22" s="5"/>
      <c r="J22" s="5"/>
    </row>
    <row r="23" spans="1:10" ht="15">
      <c r="A23" s="33" t="s">
        <v>8</v>
      </c>
      <c r="B23" s="95">
        <f>+Expenditures!F81</f>
        <v>535</v>
      </c>
      <c r="C23" s="4"/>
      <c r="D23" s="4"/>
      <c r="E23" s="5"/>
      <c r="F23" s="5"/>
      <c r="G23" s="5"/>
      <c r="H23" s="5"/>
      <c r="I23" s="5"/>
      <c r="J23" s="5"/>
    </row>
    <row r="24" spans="1:10" ht="15">
      <c r="A24" s="33"/>
      <c r="B24" s="42"/>
      <c r="C24" s="4"/>
      <c r="D24" s="4"/>
      <c r="E24" s="5"/>
      <c r="F24" s="5"/>
      <c r="G24" s="5"/>
      <c r="H24" s="5"/>
      <c r="I24" s="5"/>
      <c r="J24" s="5"/>
    </row>
    <row r="25" spans="1:10" ht="15">
      <c r="A25" s="21" t="s">
        <v>41</v>
      </c>
      <c r="B25" s="164">
        <v>40421</v>
      </c>
      <c r="C25" s="4"/>
      <c r="D25" s="4"/>
      <c r="E25" s="5"/>
      <c r="F25" s="5"/>
      <c r="G25" s="5"/>
      <c r="H25" s="5"/>
      <c r="I25" s="5"/>
      <c r="J25" s="5"/>
    </row>
    <row r="26" spans="1:10" ht="15.75" thickBot="1">
      <c r="A26" s="23"/>
      <c r="B26" s="19"/>
      <c r="C26" s="4"/>
      <c r="D26" s="4"/>
      <c r="E26" s="5"/>
      <c r="F26" s="5"/>
      <c r="G26" s="5"/>
      <c r="H26" s="5"/>
      <c r="I26" s="5"/>
      <c r="J26" s="5"/>
    </row>
    <row r="27" spans="1:10" ht="15">
      <c r="A27" s="32"/>
      <c r="B27" s="4"/>
      <c r="C27" s="4"/>
      <c r="D27" s="4"/>
      <c r="E27" s="5"/>
      <c r="F27" s="5"/>
      <c r="G27" s="5"/>
      <c r="H27" s="5"/>
      <c r="I27" s="5"/>
      <c r="J27" s="5"/>
    </row>
    <row r="28" spans="2:10" ht="15">
      <c r="B28" s="4"/>
      <c r="C28" s="4"/>
      <c r="D28" s="4"/>
      <c r="E28" s="5"/>
      <c r="F28" s="5"/>
      <c r="G28" s="5"/>
      <c r="H28" s="5"/>
      <c r="I28" s="5"/>
      <c r="J28" s="5"/>
    </row>
    <row r="29" spans="1:10" ht="15">
      <c r="A29" s="32"/>
      <c r="B29" s="4"/>
      <c r="C29" s="4"/>
      <c r="D29" s="4"/>
      <c r="E29" s="5"/>
      <c r="F29" s="5"/>
      <c r="G29" s="5"/>
      <c r="H29" s="5"/>
      <c r="I29" s="5"/>
      <c r="J29" s="5"/>
    </row>
    <row r="30" spans="1:10" ht="15.75" thickBot="1">
      <c r="A30" s="1"/>
      <c r="G30" s="5"/>
      <c r="H30" s="5"/>
      <c r="I30" s="5"/>
      <c r="J30" s="5"/>
    </row>
    <row r="31" spans="1:10" ht="15">
      <c r="A31" s="36"/>
      <c r="B31" s="25"/>
      <c r="G31" s="5"/>
      <c r="H31" s="5"/>
      <c r="I31" s="5"/>
      <c r="J31" s="5"/>
    </row>
    <row r="32" spans="1:10" ht="15">
      <c r="A32" s="37" t="s">
        <v>9</v>
      </c>
      <c r="B32" s="12"/>
      <c r="G32" s="7"/>
      <c r="H32" s="7"/>
      <c r="I32" s="7"/>
      <c r="J32" s="7"/>
    </row>
    <row r="33" spans="1:10" ht="12.75">
      <c r="A33" s="11"/>
      <c r="B33" s="12"/>
      <c r="G33" s="7"/>
      <c r="H33" s="7"/>
      <c r="I33" s="7"/>
      <c r="J33" s="7"/>
    </row>
    <row r="34" spans="1:10" ht="14.25">
      <c r="A34" s="28" t="s">
        <v>13</v>
      </c>
      <c r="B34" s="12"/>
      <c r="G34" s="7"/>
      <c r="H34" s="7"/>
      <c r="I34" s="7"/>
      <c r="J34" s="7"/>
    </row>
    <row r="35" spans="1:10" ht="14.25">
      <c r="A35" s="146" t="s">
        <v>104</v>
      </c>
      <c r="B35" s="12"/>
      <c r="G35" s="7"/>
      <c r="H35" s="7"/>
      <c r="I35" s="7"/>
      <c r="J35" s="7"/>
    </row>
    <row r="36" spans="1:10" ht="13.5" thickBot="1">
      <c r="A36" s="11"/>
      <c r="B36" s="12"/>
      <c r="G36" s="7"/>
      <c r="H36" s="7"/>
      <c r="I36" s="7"/>
      <c r="J36" s="7"/>
    </row>
    <row r="37" spans="1:10" ht="12.75">
      <c r="A37" s="29" t="s">
        <v>10</v>
      </c>
      <c r="B37" s="165"/>
      <c r="C37" s="27"/>
      <c r="G37" s="7"/>
      <c r="H37" s="7"/>
      <c r="I37" s="7"/>
      <c r="J37" s="7"/>
    </row>
    <row r="38" spans="1:3" ht="12.75">
      <c r="A38" s="11"/>
      <c r="B38" s="166"/>
      <c r="C38" s="27"/>
    </row>
    <row r="39" spans="1:3" ht="12.75">
      <c r="A39" s="11"/>
      <c r="B39" s="166"/>
      <c r="C39" s="27"/>
    </row>
    <row r="40" spans="1:3" ht="13.5" thickBot="1">
      <c r="A40" s="11"/>
      <c r="B40" s="167"/>
      <c r="C40" s="27"/>
    </row>
    <row r="41" spans="1:2" ht="12.75">
      <c r="A41" s="11"/>
      <c r="B41" s="12"/>
    </row>
    <row r="42" spans="1:4" ht="12.75">
      <c r="A42" s="30" t="s">
        <v>11</v>
      </c>
      <c r="B42" s="168" t="s">
        <v>102</v>
      </c>
      <c r="C42" s="7"/>
      <c r="D42" s="7"/>
    </row>
    <row r="43" spans="1:4" ht="12.75">
      <c r="A43" s="11"/>
      <c r="B43" s="15"/>
      <c r="C43" s="7"/>
      <c r="D43" s="7"/>
    </row>
    <row r="44" spans="1:4" ht="12.75">
      <c r="A44" s="30" t="s">
        <v>12</v>
      </c>
      <c r="B44" s="168" t="s">
        <v>91</v>
      </c>
      <c r="C44" s="7"/>
      <c r="D44" s="7"/>
    </row>
    <row r="45" spans="1:4" ht="13.5" thickBot="1">
      <c r="A45" s="17"/>
      <c r="B45" s="18"/>
      <c r="C45" s="7"/>
      <c r="D45" s="7"/>
    </row>
    <row r="46" spans="1:2" ht="12.75">
      <c r="A46" s="7"/>
      <c r="B46" s="7"/>
    </row>
    <row r="47" ht="13.5" thickBot="1"/>
    <row r="48" spans="1:2" ht="12.75">
      <c r="A48" s="24"/>
      <c r="B48" s="25"/>
    </row>
    <row r="49" spans="1:2" ht="15">
      <c r="A49" s="94" t="s">
        <v>14</v>
      </c>
      <c r="B49" s="12"/>
    </row>
    <row r="50" spans="1:2" ht="12.75">
      <c r="A50" s="11"/>
      <c r="B50" s="12"/>
    </row>
    <row r="51" spans="1:2" ht="15">
      <c r="A51" s="116" t="s">
        <v>127</v>
      </c>
      <c r="B51" s="12"/>
    </row>
    <row r="52" spans="1:2" ht="12.75">
      <c r="A52" s="44"/>
      <c r="B52" s="12"/>
    </row>
    <row r="53" spans="1:2" ht="12.75">
      <c r="A53" s="45" t="s">
        <v>17</v>
      </c>
      <c r="B53" s="12"/>
    </row>
    <row r="54" spans="1:2" ht="12.75">
      <c r="A54" s="45" t="s">
        <v>86</v>
      </c>
      <c r="B54" s="12"/>
    </row>
    <row r="55" spans="1:2" ht="12.75">
      <c r="A55" s="45"/>
      <c r="B55" s="12"/>
    </row>
    <row r="56" spans="1:2" ht="12.75">
      <c r="A56" s="45" t="s">
        <v>18</v>
      </c>
      <c r="B56" s="12"/>
    </row>
    <row r="57" spans="1:2" ht="12.75">
      <c r="A57" s="45" t="s">
        <v>15</v>
      </c>
      <c r="B57" s="12"/>
    </row>
    <row r="58" spans="1:2" ht="12.75">
      <c r="A58" s="45" t="s">
        <v>85</v>
      </c>
      <c r="B58" s="12"/>
    </row>
    <row r="59" spans="1:2" ht="12.75">
      <c r="A59" s="45" t="s">
        <v>19</v>
      </c>
      <c r="B59" s="12"/>
    </row>
    <row r="60" spans="1:2" ht="12.75">
      <c r="A60" s="45"/>
      <c r="B60" s="12"/>
    </row>
    <row r="61" spans="1:2" ht="12.75">
      <c r="A61" s="141" t="s">
        <v>109</v>
      </c>
      <c r="B61" s="12"/>
    </row>
    <row r="62" spans="1:2" ht="12.75">
      <c r="A62" s="141" t="s">
        <v>110</v>
      </c>
      <c r="B62" s="12"/>
    </row>
    <row r="63" spans="1:2" ht="12.75">
      <c r="A63" s="141" t="s">
        <v>111</v>
      </c>
      <c r="B63" s="12"/>
    </row>
    <row r="64" spans="1:2" ht="12.75">
      <c r="A64" s="141" t="s">
        <v>117</v>
      </c>
      <c r="B64" s="12"/>
    </row>
    <row r="65" spans="1:2" ht="12.75">
      <c r="A65" s="141"/>
      <c r="B65" s="12"/>
    </row>
    <row r="66" spans="1:2" ht="12.75">
      <c r="A66" s="141" t="s">
        <v>112</v>
      </c>
      <c r="B66" s="12"/>
    </row>
    <row r="67" spans="1:2" ht="12.75">
      <c r="A67" s="141" t="s">
        <v>92</v>
      </c>
      <c r="B67" s="12"/>
    </row>
    <row r="68" spans="1:2" ht="12.75">
      <c r="A68" s="141" t="s">
        <v>93</v>
      </c>
      <c r="B68" s="12"/>
    </row>
    <row r="69" spans="1:2" ht="12.75">
      <c r="A69" s="141"/>
      <c r="B69" s="12"/>
    </row>
    <row r="70" spans="1:2" ht="12.75">
      <c r="A70" s="141" t="s">
        <v>83</v>
      </c>
      <c r="B70" s="12"/>
    </row>
    <row r="71" spans="1:2" ht="12.75">
      <c r="A71" s="141" t="s">
        <v>84</v>
      </c>
      <c r="B71" s="12"/>
    </row>
    <row r="72" spans="1:2" ht="12.75">
      <c r="A72" s="141" t="s">
        <v>87</v>
      </c>
      <c r="B72" s="12"/>
    </row>
    <row r="73" spans="1:2" ht="12.75">
      <c r="A73" s="141" t="s">
        <v>113</v>
      </c>
      <c r="B73" s="12"/>
    </row>
    <row r="74" spans="1:2" ht="12.75">
      <c r="A74" s="45"/>
      <c r="B74" s="12"/>
    </row>
    <row r="75" spans="1:2" ht="12.75">
      <c r="A75" s="45" t="s">
        <v>103</v>
      </c>
      <c r="B75" s="12"/>
    </row>
    <row r="76" spans="1:2" ht="12.75">
      <c r="A76" s="45" t="s">
        <v>20</v>
      </c>
      <c r="B76" s="12"/>
    </row>
    <row r="77" spans="1:2" ht="12.75">
      <c r="A77" s="45"/>
      <c r="B77" s="12"/>
    </row>
    <row r="78" spans="1:2" ht="13.5" thickBot="1">
      <c r="A78" s="17"/>
      <c r="B78" s="18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0"/>
  <sheetViews>
    <sheetView workbookViewId="0" topLeftCell="A13">
      <selection activeCell="A31" sqref="A31"/>
    </sheetView>
  </sheetViews>
  <sheetFormatPr defaultColWidth="9.140625" defaultRowHeight="12.75"/>
  <cols>
    <col min="1" max="1" width="46.28125" style="0" customWidth="1"/>
    <col min="2" max="5" width="13.7109375" style="0" customWidth="1"/>
    <col min="6" max="6" width="16.7109375" style="0" customWidth="1"/>
    <col min="7" max="7" width="1.8515625" style="0" customWidth="1"/>
    <col min="8" max="8" width="9.57421875" style="8" customWidth="1"/>
  </cols>
  <sheetData>
    <row r="1" spans="1:3" ht="12.75">
      <c r="A1" s="38"/>
      <c r="B1" s="64"/>
      <c r="C1" s="39"/>
    </row>
    <row r="2" spans="1:3" ht="12.75">
      <c r="A2" s="40"/>
      <c r="B2" s="62"/>
      <c r="C2" s="41"/>
    </row>
    <row r="3" spans="1:3" ht="12.75">
      <c r="A3" s="31"/>
      <c r="B3" s="27"/>
      <c r="C3" s="12"/>
    </row>
    <row r="4" spans="1:3" ht="12.75">
      <c r="A4" s="11"/>
      <c r="B4" s="27"/>
      <c r="C4" s="12"/>
    </row>
    <row r="5" spans="1:3" ht="12.75">
      <c r="A5" s="11"/>
      <c r="B5" s="7"/>
      <c r="C5" s="12"/>
    </row>
    <row r="6" spans="1:3" ht="12.75">
      <c r="A6" s="13" t="s">
        <v>16</v>
      </c>
      <c r="B6" s="49"/>
      <c r="C6" s="12"/>
    </row>
    <row r="7" spans="1:3" ht="12.75">
      <c r="A7" s="14" t="s">
        <v>0</v>
      </c>
      <c r="B7" s="63"/>
      <c r="C7" s="12"/>
    </row>
    <row r="8" spans="1:3" ht="13.5" thickBot="1">
      <c r="A8" s="65" t="s">
        <v>1</v>
      </c>
      <c r="B8" s="66"/>
      <c r="C8" s="18"/>
    </row>
    <row r="9" spans="1:2" ht="12.75">
      <c r="A9" s="7"/>
      <c r="B9" s="27"/>
    </row>
    <row r="11" ht="13.5" thickBot="1"/>
    <row r="12" spans="1:7" ht="15">
      <c r="A12" s="20" t="s">
        <v>4</v>
      </c>
      <c r="B12" s="194" t="str">
        <f>+'Cover- Instructions'!B13</f>
        <v>North Shore Trill Seekers</v>
      </c>
      <c r="C12" s="195"/>
      <c r="D12" s="195"/>
      <c r="E12" s="195"/>
      <c r="F12" s="196"/>
      <c r="G12" s="47"/>
    </row>
    <row r="13" spans="1:6" ht="15">
      <c r="A13" s="11"/>
      <c r="B13" s="46"/>
      <c r="C13" s="69"/>
      <c r="D13" s="149" t="s">
        <v>106</v>
      </c>
      <c r="E13" s="69"/>
      <c r="F13" s="15"/>
    </row>
    <row r="14" spans="1:6" ht="15.75" thickBot="1">
      <c r="A14" s="70" t="s">
        <v>3</v>
      </c>
      <c r="B14" s="197">
        <f>+'Cover- Instructions'!B15</f>
        <v>2000</v>
      </c>
      <c r="C14" s="198"/>
      <c r="D14" s="198"/>
      <c r="E14" s="198"/>
      <c r="F14" s="199"/>
    </row>
    <row r="15" ht="12.75">
      <c r="B15" s="43"/>
    </row>
    <row r="16" ht="12.75">
      <c r="B16" s="43"/>
    </row>
    <row r="17" spans="2:6" ht="16.5" thickBot="1">
      <c r="B17" s="99"/>
      <c r="C17" s="200" t="s">
        <v>47</v>
      </c>
      <c r="D17" s="201"/>
      <c r="E17" s="201"/>
      <c r="F17" s="26"/>
    </row>
    <row r="18" ht="13.5" thickBot="1"/>
    <row r="19" spans="1:8" ht="12.75">
      <c r="A19" s="24"/>
      <c r="B19" s="96"/>
      <c r="C19" s="103"/>
      <c r="D19" s="67"/>
      <c r="E19" s="68"/>
      <c r="F19" s="50" t="s">
        <v>44</v>
      </c>
      <c r="H19" s="159"/>
    </row>
    <row r="20" spans="1:8" ht="15">
      <c r="A20" s="116" t="s">
        <v>128</v>
      </c>
      <c r="B20" s="71" t="s">
        <v>40</v>
      </c>
      <c r="C20" s="60" t="s">
        <v>40</v>
      </c>
      <c r="D20" s="51" t="s">
        <v>40</v>
      </c>
      <c r="E20" s="52" t="s">
        <v>40</v>
      </c>
      <c r="F20" s="52" t="s">
        <v>40</v>
      </c>
      <c r="H20" s="100"/>
    </row>
    <row r="21" spans="1:8" ht="12.75">
      <c r="A21" s="11"/>
      <c r="B21" s="71">
        <v>2009</v>
      </c>
      <c r="C21" s="60">
        <v>2010</v>
      </c>
      <c r="D21" s="51">
        <v>2010</v>
      </c>
      <c r="E21" s="52">
        <v>2010</v>
      </c>
      <c r="F21" s="52">
        <v>2011</v>
      </c>
      <c r="H21" s="100"/>
    </row>
    <row r="22" spans="1:8" ht="12.75">
      <c r="A22" s="11"/>
      <c r="B22" s="72" t="s">
        <v>42</v>
      </c>
      <c r="C22" s="61" t="s">
        <v>43</v>
      </c>
      <c r="D22" s="48" t="s">
        <v>42</v>
      </c>
      <c r="E22" s="53" t="s">
        <v>45</v>
      </c>
      <c r="F22" s="53" t="s">
        <v>43</v>
      </c>
      <c r="H22" s="98" t="s">
        <v>88</v>
      </c>
    </row>
    <row r="23" spans="1:8" ht="12.75">
      <c r="A23" s="29" t="s">
        <v>94</v>
      </c>
      <c r="B23" s="139">
        <v>40422</v>
      </c>
      <c r="C23" s="105">
        <f>+$B23</f>
        <v>40422</v>
      </c>
      <c r="D23" s="90">
        <f aca="true" t="shared" si="0" ref="D23:F24">+$B23</f>
        <v>40422</v>
      </c>
      <c r="E23" s="91">
        <f t="shared" si="0"/>
        <v>40422</v>
      </c>
      <c r="F23" s="91">
        <f t="shared" si="0"/>
        <v>40422</v>
      </c>
      <c r="H23" s="100"/>
    </row>
    <row r="24" spans="1:8" ht="12.75">
      <c r="A24" s="29" t="s">
        <v>95</v>
      </c>
      <c r="B24" s="193">
        <v>40421</v>
      </c>
      <c r="C24" s="106">
        <f>+$B24</f>
        <v>40421</v>
      </c>
      <c r="D24" s="92">
        <f t="shared" si="0"/>
        <v>40421</v>
      </c>
      <c r="E24" s="93">
        <f t="shared" si="0"/>
        <v>40421</v>
      </c>
      <c r="F24" s="93">
        <f t="shared" si="0"/>
        <v>40421</v>
      </c>
      <c r="H24" s="100"/>
    </row>
    <row r="25" spans="1:8" ht="12.75">
      <c r="A25" s="11"/>
      <c r="B25" s="34"/>
      <c r="C25" s="11"/>
      <c r="D25" s="7"/>
      <c r="E25" s="12"/>
      <c r="F25" s="12"/>
      <c r="H25" s="100"/>
    </row>
    <row r="26" spans="1:8" ht="12.75">
      <c r="A26" s="11"/>
      <c r="B26" s="34"/>
      <c r="C26" s="11"/>
      <c r="D26" s="7"/>
      <c r="E26" s="12"/>
      <c r="F26" s="12"/>
      <c r="H26" s="100"/>
    </row>
    <row r="27" spans="1:8" ht="15">
      <c r="A27" s="54" t="s">
        <v>21</v>
      </c>
      <c r="B27" s="34"/>
      <c r="C27" s="11"/>
      <c r="D27" s="7"/>
      <c r="E27" s="12"/>
      <c r="F27" s="12"/>
      <c r="H27" s="100"/>
    </row>
    <row r="28" spans="1:8" ht="12.75">
      <c r="A28" s="55" t="s">
        <v>22</v>
      </c>
      <c r="B28" s="77">
        <v>1775</v>
      </c>
      <c r="C28" s="78">
        <v>2000</v>
      </c>
      <c r="D28" s="79">
        <v>2200</v>
      </c>
      <c r="E28" s="127">
        <f>IF(D28+C28&lt;&gt;0,D28-C28,"")</f>
        <v>200</v>
      </c>
      <c r="F28" s="158">
        <v>3500</v>
      </c>
      <c r="H28" s="100"/>
    </row>
    <row r="29" spans="1:8" ht="14.25">
      <c r="A29" s="56" t="s">
        <v>23</v>
      </c>
      <c r="B29" s="77">
        <v>1550</v>
      </c>
      <c r="C29" s="78">
        <v>1800</v>
      </c>
      <c r="D29" s="79">
        <v>1900</v>
      </c>
      <c r="E29" s="127">
        <f aca="true" t="shared" si="1" ref="E29:E36">IF(D29+C29&lt;&gt;0,D29-C29,"")</f>
        <v>100</v>
      </c>
      <c r="F29" s="158">
        <v>2000</v>
      </c>
      <c r="H29" s="100"/>
    </row>
    <row r="30" spans="1:9" ht="14.25">
      <c r="A30" s="56" t="s">
        <v>24</v>
      </c>
      <c r="B30" s="77"/>
      <c r="C30" s="78"/>
      <c r="D30" s="79"/>
      <c r="E30" s="127">
        <f t="shared" si="1"/>
      </c>
      <c r="F30" s="158"/>
      <c r="H30" s="100"/>
      <c r="I30" s="9"/>
    </row>
    <row r="31" spans="1:8" ht="14.25">
      <c r="A31" s="56" t="s">
        <v>25</v>
      </c>
      <c r="B31" s="77"/>
      <c r="C31" s="78"/>
      <c r="D31" s="79"/>
      <c r="E31" s="127">
        <f t="shared" si="1"/>
      </c>
      <c r="F31" s="158"/>
      <c r="H31" s="100"/>
    </row>
    <row r="32" spans="1:8" ht="14.25">
      <c r="A32" s="56" t="s">
        <v>26</v>
      </c>
      <c r="B32" s="77"/>
      <c r="C32" s="78"/>
      <c r="D32" s="79">
        <v>200</v>
      </c>
      <c r="E32" s="127">
        <f t="shared" si="1"/>
        <v>200</v>
      </c>
      <c r="F32" s="158">
        <v>250</v>
      </c>
      <c r="H32" s="100"/>
    </row>
    <row r="33" spans="1:8" ht="14.25">
      <c r="A33" s="56" t="s">
        <v>27</v>
      </c>
      <c r="B33" s="77"/>
      <c r="C33" s="78">
        <v>500</v>
      </c>
      <c r="D33" s="79">
        <v>500</v>
      </c>
      <c r="E33" s="127">
        <f t="shared" si="1"/>
        <v>0</v>
      </c>
      <c r="F33" s="158">
        <v>500</v>
      </c>
      <c r="H33" s="100">
        <v>2</v>
      </c>
    </row>
    <row r="34" spans="1:8" ht="14.25">
      <c r="A34" s="56" t="s">
        <v>71</v>
      </c>
      <c r="B34" s="77">
        <v>295</v>
      </c>
      <c r="C34" s="78">
        <v>200</v>
      </c>
      <c r="D34" s="79">
        <v>100</v>
      </c>
      <c r="E34" s="127">
        <f t="shared" si="1"/>
        <v>-100</v>
      </c>
      <c r="F34" s="158">
        <v>400</v>
      </c>
      <c r="H34" s="100"/>
    </row>
    <row r="35" spans="1:8" ht="14.25">
      <c r="A35" s="56" t="s">
        <v>33</v>
      </c>
      <c r="B35" s="77"/>
      <c r="C35" s="78"/>
      <c r="D35" s="79"/>
      <c r="E35" s="127">
        <f t="shared" si="1"/>
      </c>
      <c r="F35" s="158"/>
      <c r="H35" s="100"/>
    </row>
    <row r="36" spans="1:8" ht="14.25">
      <c r="A36" s="56" t="s">
        <v>33</v>
      </c>
      <c r="B36" s="77"/>
      <c r="C36" s="78"/>
      <c r="D36" s="79"/>
      <c r="E36" s="127">
        <f t="shared" si="1"/>
      </c>
      <c r="F36" s="158"/>
      <c r="H36" s="100"/>
    </row>
    <row r="37" spans="1:8" ht="14.25">
      <c r="A37" s="57"/>
      <c r="B37" s="73"/>
      <c r="C37" s="74"/>
      <c r="D37" s="75"/>
      <c r="E37" s="127"/>
      <c r="F37" s="83"/>
      <c r="H37" s="100"/>
    </row>
    <row r="38" spans="1:8" ht="15">
      <c r="A38" s="58" t="s">
        <v>28</v>
      </c>
      <c r="B38" s="73"/>
      <c r="C38" s="74"/>
      <c r="D38" s="75"/>
      <c r="E38" s="127"/>
      <c r="F38" s="76"/>
      <c r="H38" s="100"/>
    </row>
    <row r="39" spans="1:8" ht="14.25">
      <c r="A39" s="56" t="s">
        <v>29</v>
      </c>
      <c r="B39" s="77"/>
      <c r="C39" s="78"/>
      <c r="D39" s="79"/>
      <c r="E39" s="127">
        <f aca="true" t="shared" si="2" ref="E39:E45">IF(D39+C39&lt;&gt;0,D39-C39,"")</f>
      </c>
      <c r="F39" s="158"/>
      <c r="H39" s="100"/>
    </row>
    <row r="40" spans="1:8" ht="14.25">
      <c r="A40" s="56" t="s">
        <v>30</v>
      </c>
      <c r="B40" s="77"/>
      <c r="C40" s="78"/>
      <c r="D40" s="79"/>
      <c r="E40" s="127">
        <f t="shared" si="2"/>
      </c>
      <c r="F40" s="158"/>
      <c r="H40" s="100"/>
    </row>
    <row r="41" spans="1:8" ht="14.25">
      <c r="A41" s="56" t="s">
        <v>31</v>
      </c>
      <c r="B41" s="77"/>
      <c r="C41" s="78"/>
      <c r="D41" s="79"/>
      <c r="E41" s="127">
        <f t="shared" si="2"/>
      </c>
      <c r="F41" s="158"/>
      <c r="H41" s="100"/>
    </row>
    <row r="42" spans="1:8" ht="14.25">
      <c r="A42" s="56" t="s">
        <v>32</v>
      </c>
      <c r="B42" s="77"/>
      <c r="C42" s="78"/>
      <c r="D42" s="79"/>
      <c r="E42" s="127">
        <f t="shared" si="2"/>
      </c>
      <c r="F42" s="158"/>
      <c r="H42" s="100"/>
    </row>
    <row r="43" spans="1:8" ht="14.25">
      <c r="A43" s="56" t="s">
        <v>33</v>
      </c>
      <c r="B43" s="77"/>
      <c r="C43" s="78"/>
      <c r="D43" s="79"/>
      <c r="E43" s="127">
        <f t="shared" si="2"/>
      </c>
      <c r="F43" s="158"/>
      <c r="H43" s="100"/>
    </row>
    <row r="44" spans="1:8" ht="14.25">
      <c r="A44" s="56" t="s">
        <v>33</v>
      </c>
      <c r="B44" s="77"/>
      <c r="C44" s="78"/>
      <c r="D44" s="79"/>
      <c r="E44" s="127">
        <f t="shared" si="2"/>
      </c>
      <c r="F44" s="158"/>
      <c r="H44" s="100"/>
    </row>
    <row r="45" spans="1:8" ht="14.25">
      <c r="A45" s="56" t="s">
        <v>33</v>
      </c>
      <c r="B45" s="77"/>
      <c r="C45" s="78"/>
      <c r="D45" s="79"/>
      <c r="E45" s="127">
        <f t="shared" si="2"/>
      </c>
      <c r="F45" s="158"/>
      <c r="H45" s="100"/>
    </row>
    <row r="46" spans="1:8" ht="14.25">
      <c r="A46" s="57"/>
      <c r="B46" s="80"/>
      <c r="C46" s="81"/>
      <c r="D46" s="82"/>
      <c r="E46" s="128"/>
      <c r="F46" s="76"/>
      <c r="H46" s="100"/>
    </row>
    <row r="47" spans="1:8" ht="15">
      <c r="A47" s="58" t="s">
        <v>34</v>
      </c>
      <c r="B47" s="80"/>
      <c r="C47" s="81"/>
      <c r="D47" s="82"/>
      <c r="E47" s="128"/>
      <c r="F47" s="83"/>
      <c r="G47" s="8"/>
      <c r="H47" s="100"/>
    </row>
    <row r="48" spans="1:8" ht="14.25">
      <c r="A48" s="56" t="s">
        <v>35</v>
      </c>
      <c r="B48" s="77">
        <v>1650</v>
      </c>
      <c r="C48" s="78">
        <v>2200</v>
      </c>
      <c r="D48" s="79">
        <v>2000</v>
      </c>
      <c r="E48" s="127">
        <f>IF(D48+C48&lt;&gt;0,D48-C48,"")</f>
        <v>-200</v>
      </c>
      <c r="F48" s="83"/>
      <c r="H48" s="100"/>
    </row>
    <row r="49" spans="1:8" ht="14.25">
      <c r="A49" s="56" t="s">
        <v>76</v>
      </c>
      <c r="B49" s="80"/>
      <c r="C49" s="81"/>
      <c r="D49" s="82"/>
      <c r="E49" s="127"/>
      <c r="F49" s="158">
        <v>500</v>
      </c>
      <c r="H49" s="100"/>
    </row>
    <row r="50" spans="1:8" ht="14.25">
      <c r="A50" s="56" t="s">
        <v>77</v>
      </c>
      <c r="B50" s="80"/>
      <c r="C50" s="81"/>
      <c r="D50" s="82"/>
      <c r="E50" s="127"/>
      <c r="F50" s="83">
        <f>+'Cover- Instructions'!B15</f>
        <v>2000</v>
      </c>
      <c r="H50" s="100"/>
    </row>
    <row r="51" spans="1:8" ht="14.25">
      <c r="A51" s="56" t="s">
        <v>78</v>
      </c>
      <c r="B51" s="80"/>
      <c r="C51" s="81"/>
      <c r="D51" s="82"/>
      <c r="E51" s="127"/>
      <c r="F51" s="163">
        <v>400</v>
      </c>
      <c r="H51" s="100"/>
    </row>
    <row r="52" spans="1:8" ht="14.25">
      <c r="A52" s="56" t="s">
        <v>96</v>
      </c>
      <c r="B52" s="80"/>
      <c r="C52" s="81"/>
      <c r="D52" s="82"/>
      <c r="E52" s="127"/>
      <c r="F52" s="83">
        <f>+F49+F50-F51</f>
        <v>2100</v>
      </c>
      <c r="H52" s="100"/>
    </row>
    <row r="53" spans="1:8" ht="14.25">
      <c r="A53" s="56" t="s">
        <v>36</v>
      </c>
      <c r="B53" s="77"/>
      <c r="C53" s="78"/>
      <c r="D53" s="79"/>
      <c r="E53" s="127">
        <f aca="true" t="shared" si="3" ref="E53:E59">IF(D53+C53&lt;&gt;0,D53-C53,"")</f>
      </c>
      <c r="F53" s="158"/>
      <c r="H53" s="100"/>
    </row>
    <row r="54" spans="1:8" ht="14.25">
      <c r="A54" s="56" t="s">
        <v>37</v>
      </c>
      <c r="B54" s="77"/>
      <c r="C54" s="78"/>
      <c r="D54" s="79"/>
      <c r="E54" s="127">
        <f t="shared" si="3"/>
      </c>
      <c r="F54" s="158"/>
      <c r="H54" s="100"/>
    </row>
    <row r="55" spans="1:8" ht="12.75">
      <c r="A55" s="55" t="s">
        <v>38</v>
      </c>
      <c r="B55" s="77"/>
      <c r="C55" s="78"/>
      <c r="D55" s="79"/>
      <c r="E55" s="127">
        <f t="shared" si="3"/>
      </c>
      <c r="F55" s="158"/>
      <c r="H55" s="100"/>
    </row>
    <row r="56" spans="1:8" ht="14.25">
      <c r="A56" s="56" t="s">
        <v>39</v>
      </c>
      <c r="B56" s="77"/>
      <c r="C56" s="78"/>
      <c r="D56" s="79"/>
      <c r="E56" s="127">
        <f t="shared" si="3"/>
      </c>
      <c r="F56" s="158"/>
      <c r="H56" s="100"/>
    </row>
    <row r="57" spans="1:8" ht="14.25">
      <c r="A57" s="56" t="s">
        <v>33</v>
      </c>
      <c r="B57" s="77"/>
      <c r="C57" s="78"/>
      <c r="D57" s="79"/>
      <c r="E57" s="127">
        <f t="shared" si="3"/>
      </c>
      <c r="F57" s="158"/>
      <c r="H57" s="100"/>
    </row>
    <row r="58" spans="1:8" ht="14.25">
      <c r="A58" s="56" t="s">
        <v>33</v>
      </c>
      <c r="B58" s="77"/>
      <c r="C58" s="78"/>
      <c r="D58" s="79"/>
      <c r="E58" s="127">
        <f t="shared" si="3"/>
      </c>
      <c r="F58" s="158"/>
      <c r="H58" s="100"/>
    </row>
    <row r="59" spans="1:8" ht="14.25">
      <c r="A59" s="56" t="s">
        <v>33</v>
      </c>
      <c r="B59" s="77"/>
      <c r="C59" s="78"/>
      <c r="D59" s="79"/>
      <c r="E59" s="127">
        <f t="shared" si="3"/>
      </c>
      <c r="F59" s="158"/>
      <c r="H59" s="100"/>
    </row>
    <row r="60" spans="1:8" ht="14.25">
      <c r="A60" s="57"/>
      <c r="B60" s="73"/>
      <c r="C60" s="74"/>
      <c r="D60" s="75"/>
      <c r="E60" s="127"/>
      <c r="F60" s="76"/>
      <c r="H60" s="100"/>
    </row>
    <row r="61" spans="1:8" ht="15">
      <c r="A61" s="54" t="s">
        <v>46</v>
      </c>
      <c r="B61" s="73"/>
      <c r="C61" s="74"/>
      <c r="D61" s="75"/>
      <c r="E61" s="127"/>
      <c r="F61" s="76"/>
      <c r="H61" s="100"/>
    </row>
    <row r="62" spans="1:8" ht="14.25">
      <c r="A62" s="56" t="s">
        <v>72</v>
      </c>
      <c r="B62" s="77">
        <v>37</v>
      </c>
      <c r="C62" s="78">
        <v>50</v>
      </c>
      <c r="D62" s="79">
        <v>35</v>
      </c>
      <c r="E62" s="127">
        <f>IF(D62+C62&lt;&gt;0,D62-C62,"")</f>
        <v>-15</v>
      </c>
      <c r="F62" s="158">
        <v>50</v>
      </c>
      <c r="H62" s="100"/>
    </row>
    <row r="63" spans="1:8" ht="14.25">
      <c r="A63" s="56" t="s">
        <v>33</v>
      </c>
      <c r="B63" s="77"/>
      <c r="C63" s="78"/>
      <c r="D63" s="79"/>
      <c r="E63" s="127">
        <f>IF(D63+C63&lt;&gt;0,D63-C63,"")</f>
      </c>
      <c r="F63" s="158"/>
      <c r="H63" s="100"/>
    </row>
    <row r="64" spans="1:8" ht="14.25">
      <c r="A64" s="56" t="s">
        <v>33</v>
      </c>
      <c r="B64" s="77"/>
      <c r="C64" s="78"/>
      <c r="D64" s="79"/>
      <c r="E64" s="127">
        <f>IF(D64+C64&lt;&gt;0,D64-C64,"")</f>
      </c>
      <c r="F64" s="158"/>
      <c r="H64" s="100"/>
    </row>
    <row r="65" spans="1:8" ht="14.25">
      <c r="A65" s="56" t="s">
        <v>33</v>
      </c>
      <c r="B65" s="77"/>
      <c r="C65" s="78"/>
      <c r="D65" s="79"/>
      <c r="E65" s="127">
        <f>IF(D65+C65&lt;&gt;0,D65-C65,"")</f>
      </c>
      <c r="F65" s="158"/>
      <c r="H65" s="100"/>
    </row>
    <row r="66" spans="1:8" ht="15" thickBot="1">
      <c r="A66" s="56"/>
      <c r="B66" s="119"/>
      <c r="C66" s="117"/>
      <c r="D66" s="118"/>
      <c r="E66" s="129"/>
      <c r="F66" s="86"/>
      <c r="H66" s="160"/>
    </row>
    <row r="67" spans="1:8" ht="14.25">
      <c r="A67" s="57"/>
      <c r="B67" s="138"/>
      <c r="C67" s="75"/>
      <c r="D67" s="75"/>
      <c r="E67" s="127"/>
      <c r="F67" s="76"/>
      <c r="H67" s="102"/>
    </row>
    <row r="68" spans="1:8" ht="15.75" thickBot="1">
      <c r="A68" s="161" t="s">
        <v>120</v>
      </c>
      <c r="B68" s="87">
        <f>SUM(B28:B67)</f>
        <v>5307</v>
      </c>
      <c r="C68" s="88">
        <f>SUM(C28:C67)</f>
        <v>6750</v>
      </c>
      <c r="D68" s="88">
        <f>SUM(D28:D67)</f>
        <v>6935</v>
      </c>
      <c r="E68" s="130">
        <f>SUM(E28:E66)</f>
        <v>185</v>
      </c>
      <c r="F68" s="89">
        <f>SUM(F28:F45)+SUM(F52:F65)</f>
        <v>8800</v>
      </c>
      <c r="H68" s="102"/>
    </row>
    <row r="69" spans="1:8" ht="15">
      <c r="A69" s="59"/>
      <c r="B69" s="34"/>
      <c r="C69" s="7"/>
      <c r="D69" s="7"/>
      <c r="E69" s="12"/>
      <c r="F69" s="12"/>
      <c r="H69" s="102"/>
    </row>
    <row r="70" spans="1:8" ht="13.5" thickBot="1">
      <c r="A70" s="17"/>
      <c r="B70" s="35"/>
      <c r="C70" s="26"/>
      <c r="D70" s="26"/>
      <c r="E70" s="18"/>
      <c r="F70" s="18"/>
      <c r="H70" s="102"/>
    </row>
  </sheetData>
  <mergeCells count="3">
    <mergeCell ref="B12:F12"/>
    <mergeCell ref="B14:F14"/>
    <mergeCell ref="C17:E17"/>
  </mergeCells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I84"/>
  <sheetViews>
    <sheetView workbookViewId="0" topLeftCell="A9">
      <selection activeCell="A20" sqref="A20"/>
    </sheetView>
  </sheetViews>
  <sheetFormatPr defaultColWidth="9.140625" defaultRowHeight="12.75"/>
  <cols>
    <col min="1" max="1" width="46.28125" style="0" customWidth="1"/>
    <col min="2" max="5" width="13.7109375" style="0" customWidth="1"/>
    <col min="6" max="6" width="16.7109375" style="0" customWidth="1"/>
    <col min="7" max="7" width="1.8515625" style="0" customWidth="1"/>
    <col min="8" max="8" width="9.57421875" style="8" customWidth="1"/>
  </cols>
  <sheetData>
    <row r="1" spans="1:3" ht="12.75">
      <c r="A1" s="38"/>
      <c r="B1" s="64"/>
      <c r="C1" s="39"/>
    </row>
    <row r="2" spans="1:3" ht="12.75">
      <c r="A2" s="40"/>
      <c r="B2" s="62"/>
      <c r="C2" s="41"/>
    </row>
    <row r="3" spans="1:3" ht="12.75">
      <c r="A3" s="31"/>
      <c r="B3" s="27"/>
      <c r="C3" s="12"/>
    </row>
    <row r="4" spans="1:3" ht="12.75">
      <c r="A4" s="11"/>
      <c r="B4" s="27"/>
      <c r="C4" s="12"/>
    </row>
    <row r="5" spans="1:3" ht="12.75">
      <c r="A5" s="11"/>
      <c r="B5" s="7"/>
      <c r="C5" s="12"/>
    </row>
    <row r="6" spans="1:3" ht="12.75">
      <c r="A6" s="13" t="s">
        <v>16</v>
      </c>
      <c r="B6" s="49"/>
      <c r="C6" s="12"/>
    </row>
    <row r="7" spans="1:3" ht="12.75">
      <c r="A7" s="14" t="s">
        <v>0</v>
      </c>
      <c r="B7" s="63"/>
      <c r="C7" s="12"/>
    </row>
    <row r="8" spans="1:3" ht="13.5" thickBot="1">
      <c r="A8" s="65" t="s">
        <v>1</v>
      </c>
      <c r="B8" s="66"/>
      <c r="C8" s="18"/>
    </row>
    <row r="9" spans="1:2" ht="12.75">
      <c r="A9" s="7"/>
      <c r="B9" s="27"/>
    </row>
    <row r="11" ht="13.5" thickBot="1"/>
    <row r="12" spans="1:7" ht="15">
      <c r="A12" s="20" t="s">
        <v>4</v>
      </c>
      <c r="B12" s="194" t="str">
        <f>+'Cover- Instructions'!B13</f>
        <v>North Shore Trill Seekers</v>
      </c>
      <c r="C12" s="195"/>
      <c r="D12" s="195"/>
      <c r="E12" s="195"/>
      <c r="F12" s="196"/>
      <c r="G12" s="47"/>
    </row>
    <row r="13" spans="1:6" ht="15">
      <c r="A13" s="11"/>
      <c r="B13" s="46"/>
      <c r="C13" s="69"/>
      <c r="D13" s="149" t="s">
        <v>106</v>
      </c>
      <c r="E13" s="69"/>
      <c r="F13" s="15"/>
    </row>
    <row r="14" spans="1:6" ht="15.75" thickBot="1">
      <c r="A14" s="70" t="s">
        <v>3</v>
      </c>
      <c r="B14" s="197">
        <f>+'Cover- Instructions'!B15</f>
        <v>2000</v>
      </c>
      <c r="C14" s="198"/>
      <c r="D14" s="198"/>
      <c r="E14" s="198"/>
      <c r="F14" s="199"/>
    </row>
    <row r="15" ht="12.75">
      <c r="B15" s="43"/>
    </row>
    <row r="16" ht="12.75">
      <c r="B16" s="43"/>
    </row>
    <row r="17" spans="2:6" ht="16.5" thickBot="1">
      <c r="B17" s="99"/>
      <c r="C17" s="200" t="s">
        <v>48</v>
      </c>
      <c r="D17" s="201"/>
      <c r="E17" s="201"/>
      <c r="F17" s="26"/>
    </row>
    <row r="18" ht="13.5" thickBot="1"/>
    <row r="19" spans="1:8" ht="12.75">
      <c r="A19" s="24"/>
      <c r="B19" s="96"/>
      <c r="C19" s="103"/>
      <c r="D19" s="67"/>
      <c r="E19" s="68"/>
      <c r="F19" s="50" t="s">
        <v>44</v>
      </c>
      <c r="H19" s="159"/>
    </row>
    <row r="20" spans="1:8" ht="15">
      <c r="A20" s="116" t="s">
        <v>128</v>
      </c>
      <c r="B20" s="71" t="s">
        <v>40</v>
      </c>
      <c r="C20" s="60" t="s">
        <v>40</v>
      </c>
      <c r="D20" s="51" t="s">
        <v>40</v>
      </c>
      <c r="E20" s="52" t="s">
        <v>40</v>
      </c>
      <c r="F20" s="52" t="s">
        <v>40</v>
      </c>
      <c r="H20" s="100"/>
    </row>
    <row r="21" spans="1:8" ht="12.75">
      <c r="A21" s="11"/>
      <c r="B21" s="71">
        <v>2009</v>
      </c>
      <c r="C21" s="60">
        <v>2010</v>
      </c>
      <c r="D21" s="51">
        <v>2010</v>
      </c>
      <c r="E21" s="52">
        <v>2010</v>
      </c>
      <c r="F21" s="52">
        <v>2011</v>
      </c>
      <c r="H21" s="100"/>
    </row>
    <row r="22" spans="1:8" ht="12.75">
      <c r="A22" s="11"/>
      <c r="B22" s="72" t="s">
        <v>42</v>
      </c>
      <c r="C22" s="61" t="s">
        <v>43</v>
      </c>
      <c r="D22" s="48" t="s">
        <v>42</v>
      </c>
      <c r="E22" s="53" t="s">
        <v>45</v>
      </c>
      <c r="F22" s="53" t="s">
        <v>43</v>
      </c>
      <c r="H22" s="98" t="s">
        <v>88</v>
      </c>
    </row>
    <row r="23" spans="1:8" ht="12.75">
      <c r="A23" s="29" t="s">
        <v>94</v>
      </c>
      <c r="B23" s="139">
        <f>+Revenue!B23</f>
        <v>40422</v>
      </c>
      <c r="C23" s="105">
        <f aca="true" t="shared" si="0" ref="C23:F24">+$B23</f>
        <v>40422</v>
      </c>
      <c r="D23" s="90">
        <f t="shared" si="0"/>
        <v>40422</v>
      </c>
      <c r="E23" s="91">
        <f t="shared" si="0"/>
        <v>40422</v>
      </c>
      <c r="F23" s="91">
        <f t="shared" si="0"/>
        <v>40422</v>
      </c>
      <c r="H23" s="100"/>
    </row>
    <row r="24" spans="1:8" ht="12.75">
      <c r="A24" s="29" t="s">
        <v>95</v>
      </c>
      <c r="B24" s="140">
        <f>+Revenue!B24</f>
        <v>40421</v>
      </c>
      <c r="C24" s="106">
        <f t="shared" si="0"/>
        <v>40421</v>
      </c>
      <c r="D24" s="92">
        <f t="shared" si="0"/>
        <v>40421</v>
      </c>
      <c r="E24" s="93">
        <f t="shared" si="0"/>
        <v>40421</v>
      </c>
      <c r="F24" s="93">
        <f t="shared" si="0"/>
        <v>40421</v>
      </c>
      <c r="H24" s="100"/>
    </row>
    <row r="25" spans="1:8" ht="12.75">
      <c r="A25" s="11"/>
      <c r="B25" s="34"/>
      <c r="C25" s="11"/>
      <c r="D25" s="7"/>
      <c r="E25" s="12"/>
      <c r="F25" s="12"/>
      <c r="H25" s="100"/>
    </row>
    <row r="26" spans="1:8" ht="12.75">
      <c r="A26" s="11"/>
      <c r="B26" s="34"/>
      <c r="C26" s="11"/>
      <c r="D26" s="7"/>
      <c r="E26" s="12"/>
      <c r="F26" s="12"/>
      <c r="H26" s="100"/>
    </row>
    <row r="27" spans="1:8" ht="15">
      <c r="A27" s="134" t="s">
        <v>49</v>
      </c>
      <c r="B27" s="34"/>
      <c r="C27" s="11"/>
      <c r="D27" s="7"/>
      <c r="E27" s="12"/>
      <c r="F27" s="12"/>
      <c r="H27" s="100"/>
    </row>
    <row r="28" spans="1:8" ht="12.75">
      <c r="A28" s="150" t="s">
        <v>50</v>
      </c>
      <c r="B28" s="77">
        <v>2700</v>
      </c>
      <c r="C28" s="78">
        <v>2500</v>
      </c>
      <c r="D28" s="79">
        <v>2600</v>
      </c>
      <c r="E28" s="127">
        <f>IF(D28+C28&lt;&gt;0,C28-D28,"")</f>
        <v>-100</v>
      </c>
      <c r="F28" s="158">
        <v>3200</v>
      </c>
      <c r="H28" s="100"/>
    </row>
    <row r="29" spans="1:8" ht="14.25">
      <c r="A29" s="151" t="s">
        <v>51</v>
      </c>
      <c r="B29" s="77"/>
      <c r="C29" s="78"/>
      <c r="D29" s="79"/>
      <c r="E29" s="127">
        <f aca="true" t="shared" si="1" ref="E29:E36">IF(D29+C29&lt;&gt;0,C29-D29,"")</f>
      </c>
      <c r="F29" s="158"/>
      <c r="H29" s="100"/>
    </row>
    <row r="30" spans="1:9" ht="14.25">
      <c r="A30" s="151" t="s">
        <v>52</v>
      </c>
      <c r="B30" s="77"/>
      <c r="C30" s="78"/>
      <c r="D30" s="79"/>
      <c r="E30" s="127">
        <f t="shared" si="1"/>
      </c>
      <c r="F30" s="158"/>
      <c r="H30" s="100"/>
      <c r="I30" s="9"/>
    </row>
    <row r="31" spans="1:8" ht="14.25">
      <c r="A31" s="151" t="s">
        <v>53</v>
      </c>
      <c r="B31" s="77"/>
      <c r="C31" s="78"/>
      <c r="D31" s="79"/>
      <c r="E31" s="127">
        <f t="shared" si="1"/>
      </c>
      <c r="F31" s="158"/>
      <c r="H31" s="100"/>
    </row>
    <row r="32" spans="1:8" ht="14.25">
      <c r="A32" s="151" t="s">
        <v>59</v>
      </c>
      <c r="B32" s="77">
        <v>300</v>
      </c>
      <c r="C32" s="78">
        <v>400</v>
      </c>
      <c r="D32" s="79">
        <v>300</v>
      </c>
      <c r="E32" s="127">
        <f t="shared" si="1"/>
        <v>100</v>
      </c>
      <c r="F32" s="158">
        <v>300</v>
      </c>
      <c r="H32" s="100"/>
    </row>
    <row r="33" spans="1:8" ht="14.25">
      <c r="A33" s="152" t="s">
        <v>33</v>
      </c>
      <c r="B33" s="77"/>
      <c r="C33" s="78"/>
      <c r="D33" s="79"/>
      <c r="E33" s="127">
        <f t="shared" si="1"/>
      </c>
      <c r="F33" s="158"/>
      <c r="H33" s="100"/>
    </row>
    <row r="34" spans="1:8" ht="14.25">
      <c r="A34" s="152" t="s">
        <v>33</v>
      </c>
      <c r="B34" s="77"/>
      <c r="C34" s="78"/>
      <c r="D34" s="79"/>
      <c r="E34" s="127">
        <f t="shared" si="1"/>
      </c>
      <c r="F34" s="158"/>
      <c r="H34" s="100"/>
    </row>
    <row r="35" spans="1:8" ht="14.25">
      <c r="A35" s="152" t="s">
        <v>33</v>
      </c>
      <c r="B35" s="77"/>
      <c r="C35" s="78"/>
      <c r="D35" s="79"/>
      <c r="E35" s="127">
        <f t="shared" si="1"/>
      </c>
      <c r="F35" s="158"/>
      <c r="H35" s="100"/>
    </row>
    <row r="36" spans="1:8" ht="14.25">
      <c r="A36" s="152" t="s">
        <v>33</v>
      </c>
      <c r="B36" s="77"/>
      <c r="C36" s="78"/>
      <c r="D36" s="79"/>
      <c r="E36" s="127">
        <f t="shared" si="1"/>
      </c>
      <c r="F36" s="158"/>
      <c r="H36" s="100"/>
    </row>
    <row r="37" spans="1:8" ht="14.25">
      <c r="A37" s="153"/>
      <c r="B37" s="73"/>
      <c r="C37" s="74"/>
      <c r="D37" s="75"/>
      <c r="E37" s="127"/>
      <c r="F37" s="83"/>
      <c r="H37" s="100"/>
    </row>
    <row r="38" spans="1:8" ht="15">
      <c r="A38" s="154" t="s">
        <v>54</v>
      </c>
      <c r="B38" s="73"/>
      <c r="C38" s="74"/>
      <c r="D38" s="75"/>
      <c r="E38" s="127"/>
      <c r="F38" s="76"/>
      <c r="H38" s="100"/>
    </row>
    <row r="39" spans="1:8" ht="14.25">
      <c r="A39" s="142" t="s">
        <v>60</v>
      </c>
      <c r="B39" s="77">
        <v>610</v>
      </c>
      <c r="C39" s="78">
        <v>700</v>
      </c>
      <c r="D39" s="79">
        <v>725</v>
      </c>
      <c r="E39" s="127">
        <f aca="true" t="shared" si="2" ref="E39:E47">IF(D39+C39&lt;&gt;0,C39-D39,"")</f>
        <v>-25</v>
      </c>
      <c r="F39" s="158">
        <v>750</v>
      </c>
      <c r="H39" s="100">
        <v>1</v>
      </c>
    </row>
    <row r="40" spans="1:8" ht="14.25">
      <c r="A40" s="151" t="s">
        <v>55</v>
      </c>
      <c r="B40" s="77">
        <v>279</v>
      </c>
      <c r="C40" s="78"/>
      <c r="D40" s="79"/>
      <c r="E40" s="127">
        <f t="shared" si="2"/>
      </c>
      <c r="F40" s="158">
        <v>1000</v>
      </c>
      <c r="H40" s="100">
        <v>5</v>
      </c>
    </row>
    <row r="41" spans="1:8" ht="14.25">
      <c r="A41" s="151" t="s">
        <v>56</v>
      </c>
      <c r="B41" s="77"/>
      <c r="C41" s="78"/>
      <c r="D41" s="79"/>
      <c r="E41" s="127">
        <f t="shared" si="2"/>
      </c>
      <c r="F41" s="158"/>
      <c r="H41" s="100"/>
    </row>
    <row r="42" spans="1:8" ht="14.25">
      <c r="A42" s="151" t="s">
        <v>57</v>
      </c>
      <c r="B42" s="77"/>
      <c r="C42" s="78"/>
      <c r="D42" s="79"/>
      <c r="E42" s="127">
        <f t="shared" si="2"/>
      </c>
      <c r="F42" s="158"/>
      <c r="H42" s="100"/>
    </row>
    <row r="43" spans="1:8" ht="14.25">
      <c r="A43" s="151" t="s">
        <v>58</v>
      </c>
      <c r="B43" s="77"/>
      <c r="C43" s="78"/>
      <c r="D43" s="79"/>
      <c r="E43" s="127">
        <f t="shared" si="2"/>
      </c>
      <c r="F43" s="158"/>
      <c r="H43" s="100"/>
    </row>
    <row r="44" spans="1:8" ht="14.25">
      <c r="A44" s="151" t="s">
        <v>82</v>
      </c>
      <c r="B44" s="77"/>
      <c r="C44" s="78">
        <v>1500</v>
      </c>
      <c r="D44" s="79">
        <v>1400</v>
      </c>
      <c r="E44" s="127">
        <f t="shared" si="2"/>
        <v>100</v>
      </c>
      <c r="F44" s="158">
        <v>1600</v>
      </c>
      <c r="H44" s="100"/>
    </row>
    <row r="45" spans="1:8" ht="14.25">
      <c r="A45" s="152" t="s">
        <v>33</v>
      </c>
      <c r="B45" s="77"/>
      <c r="C45" s="78"/>
      <c r="D45" s="79"/>
      <c r="E45" s="127">
        <f t="shared" si="2"/>
      </c>
      <c r="F45" s="158"/>
      <c r="H45" s="100"/>
    </row>
    <row r="46" spans="1:8" ht="14.25">
      <c r="A46" s="152" t="s">
        <v>33</v>
      </c>
      <c r="B46" s="77"/>
      <c r="C46" s="78"/>
      <c r="D46" s="79"/>
      <c r="E46" s="127">
        <f t="shared" si="2"/>
      </c>
      <c r="F46" s="158"/>
      <c r="H46" s="100"/>
    </row>
    <row r="47" spans="1:8" ht="14.25">
      <c r="A47" s="152" t="s">
        <v>33</v>
      </c>
      <c r="B47" s="77"/>
      <c r="C47" s="78"/>
      <c r="D47" s="79"/>
      <c r="E47" s="127">
        <f t="shared" si="2"/>
      </c>
      <c r="F47" s="158"/>
      <c r="H47" s="100"/>
    </row>
    <row r="48" spans="1:8" ht="14.25">
      <c r="A48" s="153"/>
      <c r="B48" s="80"/>
      <c r="C48" s="81"/>
      <c r="D48" s="82"/>
      <c r="E48" s="128"/>
      <c r="F48" s="76"/>
      <c r="H48" s="100"/>
    </row>
    <row r="49" spans="1:8" ht="15">
      <c r="A49" s="154" t="s">
        <v>61</v>
      </c>
      <c r="B49" s="80"/>
      <c r="C49" s="81"/>
      <c r="D49" s="82"/>
      <c r="E49" s="128">
        <f>IF(D49+C49&gt;0,D49-C49,"")</f>
      </c>
      <c r="F49" s="83"/>
      <c r="G49" s="8"/>
      <c r="H49" s="100"/>
    </row>
    <row r="50" spans="1:8" ht="14.25">
      <c r="A50" s="142" t="s">
        <v>62</v>
      </c>
      <c r="B50" s="77"/>
      <c r="C50" s="78"/>
      <c r="D50" s="79"/>
      <c r="E50" s="127">
        <f aca="true" t="shared" si="3" ref="E50:E57">IF(D50+C50&lt;&gt;0,C50-D50,"")</f>
      </c>
      <c r="F50" s="158"/>
      <c r="H50" s="100"/>
    </row>
    <row r="51" spans="1:8" ht="14.25">
      <c r="A51" s="151" t="s">
        <v>73</v>
      </c>
      <c r="B51" s="77">
        <v>67</v>
      </c>
      <c r="C51" s="78">
        <v>30</v>
      </c>
      <c r="D51" s="79">
        <v>32</v>
      </c>
      <c r="E51" s="127">
        <f t="shared" si="3"/>
        <v>-2</v>
      </c>
      <c r="F51" s="158">
        <v>100</v>
      </c>
      <c r="H51" s="100"/>
    </row>
    <row r="52" spans="1:8" ht="14.25">
      <c r="A52" s="151" t="s">
        <v>63</v>
      </c>
      <c r="B52" s="77">
        <v>500</v>
      </c>
      <c r="C52" s="78">
        <v>500</v>
      </c>
      <c r="D52" s="79">
        <v>500</v>
      </c>
      <c r="E52" s="127">
        <f t="shared" si="3"/>
        <v>0</v>
      </c>
      <c r="F52" s="158">
        <v>500</v>
      </c>
      <c r="H52" s="100">
        <v>2</v>
      </c>
    </row>
    <row r="53" spans="1:8" ht="14.25">
      <c r="A53" s="151" t="s">
        <v>64</v>
      </c>
      <c r="B53" s="77">
        <v>16</v>
      </c>
      <c r="C53" s="78">
        <v>300</v>
      </c>
      <c r="D53" s="79">
        <v>350</v>
      </c>
      <c r="E53" s="127">
        <f t="shared" si="3"/>
        <v>-50</v>
      </c>
      <c r="F53" s="158">
        <v>400</v>
      </c>
      <c r="H53" s="100"/>
    </row>
    <row r="54" spans="1:8" ht="14.25">
      <c r="A54" s="151" t="s">
        <v>74</v>
      </c>
      <c r="B54" s="77">
        <v>355</v>
      </c>
      <c r="C54" s="78">
        <v>250</v>
      </c>
      <c r="D54" s="79">
        <v>300</v>
      </c>
      <c r="E54" s="127">
        <f t="shared" si="3"/>
        <v>-50</v>
      </c>
      <c r="F54" s="158">
        <v>500</v>
      </c>
      <c r="H54" s="100"/>
    </row>
    <row r="55" spans="1:8" ht="14.25">
      <c r="A55" s="152" t="s">
        <v>33</v>
      </c>
      <c r="B55" s="77"/>
      <c r="C55" s="78"/>
      <c r="D55" s="79"/>
      <c r="E55" s="127">
        <f t="shared" si="3"/>
      </c>
      <c r="F55" s="158"/>
      <c r="H55" s="100"/>
    </row>
    <row r="56" spans="1:8" ht="14.25">
      <c r="A56" s="152" t="s">
        <v>33</v>
      </c>
      <c r="B56" s="77"/>
      <c r="C56" s="78"/>
      <c r="D56" s="79"/>
      <c r="E56" s="127">
        <f t="shared" si="3"/>
      </c>
      <c r="F56" s="158"/>
      <c r="H56" s="100"/>
    </row>
    <row r="57" spans="1:8" ht="14.25">
      <c r="A57" s="152" t="s">
        <v>33</v>
      </c>
      <c r="B57" s="77"/>
      <c r="C57" s="78"/>
      <c r="D57" s="79"/>
      <c r="E57" s="127">
        <f t="shared" si="3"/>
      </c>
      <c r="F57" s="158"/>
      <c r="H57" s="100"/>
    </row>
    <row r="58" spans="1:8" ht="14.25">
      <c r="A58" s="153"/>
      <c r="B58" s="73"/>
      <c r="C58" s="74"/>
      <c r="D58" s="75"/>
      <c r="E58" s="127"/>
      <c r="F58" s="76"/>
      <c r="H58" s="100"/>
    </row>
    <row r="59" spans="1:8" ht="15">
      <c r="A59" s="154" t="s">
        <v>65</v>
      </c>
      <c r="B59" s="73"/>
      <c r="C59" s="74"/>
      <c r="D59" s="75"/>
      <c r="E59" s="127"/>
      <c r="F59" s="76"/>
      <c r="H59" s="100"/>
    </row>
    <row r="60" spans="1:8" ht="14.25">
      <c r="A60" s="142" t="s">
        <v>66</v>
      </c>
      <c r="B60" s="77">
        <v>346</v>
      </c>
      <c r="C60" s="78">
        <v>500</v>
      </c>
      <c r="D60" s="79">
        <v>450</v>
      </c>
      <c r="E60" s="127">
        <f aca="true" t="shared" si="4" ref="E60:E65">IF(D60+C60&lt;&gt;0,C60-D60,"")</f>
        <v>50</v>
      </c>
      <c r="F60" s="158">
        <v>65</v>
      </c>
      <c r="H60" s="100"/>
    </row>
    <row r="61" spans="1:8" ht="14.25">
      <c r="A61" s="151" t="s">
        <v>67</v>
      </c>
      <c r="B61" s="77"/>
      <c r="C61" s="78"/>
      <c r="D61" s="79"/>
      <c r="E61" s="127">
        <f t="shared" si="4"/>
      </c>
      <c r="F61" s="158"/>
      <c r="H61" s="100"/>
    </row>
    <row r="62" spans="1:8" ht="14.25">
      <c r="A62" s="151" t="s">
        <v>68</v>
      </c>
      <c r="B62" s="77"/>
      <c r="C62" s="78"/>
      <c r="D62" s="79"/>
      <c r="E62" s="127">
        <f t="shared" si="4"/>
      </c>
      <c r="F62" s="158"/>
      <c r="H62" s="100"/>
    </row>
    <row r="63" spans="1:8" ht="14.25">
      <c r="A63" s="151" t="s">
        <v>33</v>
      </c>
      <c r="B63" s="77"/>
      <c r="C63" s="78"/>
      <c r="D63" s="79"/>
      <c r="E63" s="127">
        <f t="shared" si="4"/>
      </c>
      <c r="F63" s="158"/>
      <c r="H63" s="100"/>
    </row>
    <row r="64" spans="1:8" ht="14.25">
      <c r="A64" s="151" t="s">
        <v>33</v>
      </c>
      <c r="B64" s="77"/>
      <c r="C64" s="78"/>
      <c r="D64" s="79"/>
      <c r="E64" s="127">
        <f t="shared" si="4"/>
      </c>
      <c r="F64" s="158"/>
      <c r="H64" s="100"/>
    </row>
    <row r="65" spans="1:8" ht="14.25">
      <c r="A65" s="151" t="s">
        <v>33</v>
      </c>
      <c r="B65" s="77"/>
      <c r="C65" s="78"/>
      <c r="D65" s="79"/>
      <c r="E65" s="127">
        <f t="shared" si="4"/>
      </c>
      <c r="F65" s="158"/>
      <c r="H65" s="100"/>
    </row>
    <row r="66" spans="1:8" ht="14.25">
      <c r="A66" s="152"/>
      <c r="B66" s="84"/>
      <c r="C66" s="104"/>
      <c r="D66" s="85"/>
      <c r="E66" s="131"/>
      <c r="F66" s="86"/>
      <c r="H66" s="100"/>
    </row>
    <row r="67" spans="1:8" ht="14.25">
      <c r="A67" s="153"/>
      <c r="B67" s="73"/>
      <c r="C67" s="74"/>
      <c r="D67" s="75"/>
      <c r="E67" s="127"/>
      <c r="F67" s="76"/>
      <c r="H67" s="100"/>
    </row>
    <row r="68" spans="1:8" ht="15.75" thickBot="1">
      <c r="A68" s="161" t="s">
        <v>118</v>
      </c>
      <c r="B68" s="87">
        <f>SUM(B28:B67)</f>
        <v>5173</v>
      </c>
      <c r="C68" s="101">
        <f>SUM(C28:C67)</f>
        <v>6680</v>
      </c>
      <c r="D68" s="88">
        <f>SUM(D28:D67)</f>
        <v>6657</v>
      </c>
      <c r="E68" s="130">
        <f>SUM(E28:E67)</f>
        <v>23</v>
      </c>
      <c r="F68" s="89">
        <f>SUM(F28:F67)</f>
        <v>8415</v>
      </c>
      <c r="H68" s="100"/>
    </row>
    <row r="69" spans="1:8" ht="14.25">
      <c r="A69" s="162"/>
      <c r="B69" s="34"/>
      <c r="C69" s="11"/>
      <c r="D69" s="7"/>
      <c r="E69" s="132"/>
      <c r="F69" s="12"/>
      <c r="H69" s="100"/>
    </row>
    <row r="70" spans="1:8" ht="15.75" thickBot="1">
      <c r="A70" s="161" t="s">
        <v>119</v>
      </c>
      <c r="B70" s="87">
        <f>+Revenue!B68-Expenditures!B68</f>
        <v>134</v>
      </c>
      <c r="C70" s="101">
        <f>+Revenue!C68-Expenditures!C68</f>
        <v>70</v>
      </c>
      <c r="D70" s="88">
        <f>+Revenue!D68-Expenditures!D68</f>
        <v>278</v>
      </c>
      <c r="E70" s="130">
        <f>+Revenue!E68+Expenditures!E68</f>
        <v>208</v>
      </c>
      <c r="F70" s="89">
        <f>+Revenue!F68-Expenditures!F68</f>
        <v>385</v>
      </c>
      <c r="H70" s="100"/>
    </row>
    <row r="71" spans="1:8" ht="15">
      <c r="A71" s="155"/>
      <c r="B71" s="34"/>
      <c r="C71" s="11"/>
      <c r="D71" s="7"/>
      <c r="E71" s="132"/>
      <c r="F71" s="12"/>
      <c r="H71" s="100"/>
    </row>
    <row r="72" spans="1:8" ht="15">
      <c r="A72" s="154" t="s">
        <v>69</v>
      </c>
      <c r="B72" s="34"/>
      <c r="C72" s="11"/>
      <c r="D72" s="7"/>
      <c r="E72" s="132"/>
      <c r="F72" s="12"/>
      <c r="H72" s="100"/>
    </row>
    <row r="73" spans="1:8" ht="14.25">
      <c r="A73" s="135" t="s">
        <v>79</v>
      </c>
      <c r="B73" s="80">
        <f>+B39</f>
        <v>610</v>
      </c>
      <c r="C73" s="81">
        <f>+C39</f>
        <v>700</v>
      </c>
      <c r="D73" s="82">
        <f>+D39</f>
        <v>725</v>
      </c>
      <c r="E73" s="127">
        <f>IF(D73+C73&lt;&gt;0,D73-C73,"")</f>
        <v>25</v>
      </c>
      <c r="F73" s="83">
        <f>+F39</f>
        <v>750</v>
      </c>
      <c r="H73" s="100">
        <v>1</v>
      </c>
    </row>
    <row r="74" spans="1:8" ht="14.25">
      <c r="A74" s="135" t="s">
        <v>80</v>
      </c>
      <c r="B74" s="77">
        <v>2112</v>
      </c>
      <c r="C74" s="78">
        <v>300</v>
      </c>
      <c r="D74" s="79">
        <v>-200</v>
      </c>
      <c r="E74" s="127">
        <f>IF(D74+C74&lt;&gt;0,D74-C74,"")</f>
        <v>-500</v>
      </c>
      <c r="F74" s="158">
        <v>400</v>
      </c>
      <c r="H74" s="100">
        <v>3</v>
      </c>
    </row>
    <row r="75" spans="1:8" ht="14.25">
      <c r="A75" s="135" t="s">
        <v>81</v>
      </c>
      <c r="B75" s="77">
        <v>-954</v>
      </c>
      <c r="C75" s="78">
        <v>-600</v>
      </c>
      <c r="D75" s="79">
        <v>-1000</v>
      </c>
      <c r="E75" s="127">
        <f>IF(D75+C75&lt;&gt;0,D75-C75,"")</f>
        <v>-400</v>
      </c>
      <c r="F75" s="158">
        <v>-1000</v>
      </c>
      <c r="H75" s="100">
        <v>4</v>
      </c>
    </row>
    <row r="76" spans="1:8" ht="15" thickBot="1">
      <c r="A76" s="136"/>
      <c r="B76" s="137"/>
      <c r="C76" s="126"/>
      <c r="D76" s="124"/>
      <c r="E76" s="133"/>
      <c r="F76" s="125"/>
      <c r="G76" s="8"/>
      <c r="H76" s="100"/>
    </row>
    <row r="77" spans="1:8" ht="12.75">
      <c r="A77" s="156"/>
      <c r="B77" s="34"/>
      <c r="C77" s="11"/>
      <c r="D77" s="7"/>
      <c r="E77" s="132"/>
      <c r="F77" s="12"/>
      <c r="H77" s="100"/>
    </row>
    <row r="78" spans="1:8" ht="15.75" thickBot="1">
      <c r="A78" s="157" t="s">
        <v>70</v>
      </c>
      <c r="B78" s="87">
        <f>SUM(B73:B77)</f>
        <v>1768</v>
      </c>
      <c r="C78" s="101">
        <f>SUM(C73:C77)</f>
        <v>400</v>
      </c>
      <c r="D78" s="88">
        <f>SUM(D73:D77)</f>
        <v>-475</v>
      </c>
      <c r="E78" s="130">
        <f>SUM(E73:E77)</f>
        <v>-875</v>
      </c>
      <c r="F78" s="89">
        <f>SUM(F73:F77)</f>
        <v>150</v>
      </c>
      <c r="H78" s="100"/>
    </row>
    <row r="79" spans="1:8" ht="12.75">
      <c r="A79" s="115"/>
      <c r="B79" s="34"/>
      <c r="C79" s="11"/>
      <c r="D79" s="7"/>
      <c r="E79" s="132"/>
      <c r="F79" s="12"/>
      <c r="H79" s="100"/>
    </row>
    <row r="80" spans="1:8" ht="12.75">
      <c r="A80" s="115"/>
      <c r="B80" s="34"/>
      <c r="C80" s="11"/>
      <c r="D80" s="7"/>
      <c r="E80" s="132"/>
      <c r="F80" s="12"/>
      <c r="H80" s="100"/>
    </row>
    <row r="81" spans="1:8" ht="15.75" thickBot="1">
      <c r="A81" s="157" t="s">
        <v>90</v>
      </c>
      <c r="B81" s="87">
        <f>+B70+B78</f>
        <v>1902</v>
      </c>
      <c r="C81" s="101">
        <f>+C70+C78</f>
        <v>470</v>
      </c>
      <c r="D81" s="88">
        <f>+D70+D78</f>
        <v>-197</v>
      </c>
      <c r="E81" s="130">
        <f>+E70+E78</f>
        <v>-667</v>
      </c>
      <c r="F81" s="89">
        <f>+F70+F78</f>
        <v>535</v>
      </c>
      <c r="H81" s="100"/>
    </row>
    <row r="82" spans="1:8" ht="15">
      <c r="A82" s="59"/>
      <c r="B82" s="34"/>
      <c r="C82" s="11"/>
      <c r="D82" s="7"/>
      <c r="E82" s="132"/>
      <c r="F82" s="12"/>
      <c r="H82" s="100"/>
    </row>
    <row r="83" spans="1:8" ht="15">
      <c r="A83" s="59"/>
      <c r="B83" s="34"/>
      <c r="C83" s="143">
        <f>IF(D81-C81=E81,"","     WARNING DOES NOT BALANCE!")</f>
      </c>
      <c r="D83" s="7"/>
      <c r="E83" s="12"/>
      <c r="F83" s="12"/>
      <c r="H83" s="100"/>
    </row>
    <row r="84" spans="1:8" ht="13.5" thickBot="1">
      <c r="A84" s="17"/>
      <c r="B84" s="35"/>
      <c r="C84" s="17"/>
      <c r="D84" s="26"/>
      <c r="E84" s="18"/>
      <c r="F84" s="18"/>
      <c r="H84" s="160"/>
    </row>
  </sheetData>
  <mergeCells count="3">
    <mergeCell ref="B12:F12"/>
    <mergeCell ref="B14:F14"/>
    <mergeCell ref="C17:E17"/>
  </mergeCell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4"/>
  <sheetViews>
    <sheetView workbookViewId="0" topLeftCell="A10">
      <selection activeCell="B32" sqref="B32:G32"/>
    </sheetView>
  </sheetViews>
  <sheetFormatPr defaultColWidth="9.140625" defaultRowHeight="12.75"/>
  <cols>
    <col min="1" max="1" width="9.7109375" style="9" customWidth="1"/>
    <col min="2" max="2" width="46.28125" style="0" customWidth="1"/>
    <col min="3" max="6" width="13.00390625" style="0" customWidth="1"/>
    <col min="7" max="7" width="16.28125" style="0" customWidth="1"/>
    <col min="8" max="8" width="1.8515625" style="0" customWidth="1"/>
    <col min="9" max="9" width="9.57421875" style="0" customWidth="1"/>
  </cols>
  <sheetData>
    <row r="1" spans="2:4" ht="12.75">
      <c r="B1" s="38"/>
      <c r="C1" s="64"/>
      <c r="D1" s="39"/>
    </row>
    <row r="2" spans="2:4" ht="12.75">
      <c r="B2" s="40"/>
      <c r="C2" s="62"/>
      <c r="D2" s="41"/>
    </row>
    <row r="3" spans="2:4" ht="12.75">
      <c r="B3" s="31"/>
      <c r="C3" s="27"/>
      <c r="D3" s="12"/>
    </row>
    <row r="4" spans="2:4" ht="12.75">
      <c r="B4" s="11"/>
      <c r="C4" s="27"/>
      <c r="D4" s="12"/>
    </row>
    <row r="5" spans="2:4" ht="12.75">
      <c r="B5" s="11"/>
      <c r="C5" s="7"/>
      <c r="D5" s="12"/>
    </row>
    <row r="6" spans="2:4" ht="12.75">
      <c r="B6" s="13" t="s">
        <v>16</v>
      </c>
      <c r="C6" s="49"/>
      <c r="D6" s="12"/>
    </row>
    <row r="7" spans="2:4" ht="12.75">
      <c r="B7" s="14" t="s">
        <v>0</v>
      </c>
      <c r="C7" s="63"/>
      <c r="D7" s="12"/>
    </row>
    <row r="8" spans="2:4" ht="13.5" thickBot="1">
      <c r="B8" s="65" t="s">
        <v>1</v>
      </c>
      <c r="C8" s="66"/>
      <c r="D8" s="18"/>
    </row>
    <row r="9" spans="2:3" ht="12.75">
      <c r="B9" s="7"/>
      <c r="C9" s="27"/>
    </row>
    <row r="11" ht="13.5" thickBot="1"/>
    <row r="12" spans="2:8" ht="15">
      <c r="B12" s="20" t="s">
        <v>4</v>
      </c>
      <c r="C12" s="194" t="str">
        <f>+'Cover- Instructions'!B13</f>
        <v>North Shore Trill Seekers</v>
      </c>
      <c r="D12" s="195"/>
      <c r="E12" s="195"/>
      <c r="F12" s="195"/>
      <c r="G12" s="196"/>
      <c r="H12" s="47"/>
    </row>
    <row r="13" spans="2:7" ht="15">
      <c r="B13" s="11"/>
      <c r="C13" s="46"/>
      <c r="D13" s="69"/>
      <c r="E13" s="149" t="s">
        <v>106</v>
      </c>
      <c r="F13" s="69"/>
      <c r="G13" s="15"/>
    </row>
    <row r="14" spans="2:7" ht="15.75" thickBot="1">
      <c r="B14" s="70" t="s">
        <v>3</v>
      </c>
      <c r="C14" s="197">
        <f>+'Cover- Instructions'!B15</f>
        <v>2000</v>
      </c>
      <c r="D14" s="198"/>
      <c r="E14" s="198"/>
      <c r="F14" s="198"/>
      <c r="G14" s="199"/>
    </row>
    <row r="15" ht="12.75">
      <c r="C15" s="43"/>
    </row>
    <row r="16" ht="12.75">
      <c r="C16" s="43"/>
    </row>
    <row r="17" spans="2:9" ht="15.75">
      <c r="B17" s="27"/>
      <c r="C17" s="107"/>
      <c r="D17" s="108"/>
      <c r="E17" s="63"/>
      <c r="F17" s="63"/>
      <c r="G17" s="120"/>
      <c r="H17" s="27"/>
      <c r="I17" s="27"/>
    </row>
    <row r="18" spans="2:9" ht="12.75">
      <c r="B18" s="121" t="s">
        <v>14</v>
      </c>
      <c r="C18" s="27"/>
      <c r="D18" s="27"/>
      <c r="E18" s="27"/>
      <c r="F18" s="27"/>
      <c r="G18" s="27"/>
      <c r="H18" s="27"/>
      <c r="I18" s="27"/>
    </row>
    <row r="19" spans="2:9" ht="12.75">
      <c r="B19" s="27"/>
      <c r="C19" s="63"/>
      <c r="D19" s="63"/>
      <c r="E19" s="63"/>
      <c r="F19" s="63"/>
      <c r="G19" s="49"/>
      <c r="H19" s="27"/>
      <c r="I19" s="102"/>
    </row>
    <row r="20" spans="2:9" ht="12.75">
      <c r="B20" s="122" t="s">
        <v>97</v>
      </c>
      <c r="C20" s="49"/>
      <c r="D20" s="49"/>
      <c r="E20" s="49"/>
      <c r="F20" s="49"/>
      <c r="G20" s="49"/>
      <c r="H20" s="27"/>
      <c r="I20" s="102"/>
    </row>
    <row r="21" spans="2:9" ht="12.75">
      <c r="B21" s="27" t="s">
        <v>105</v>
      </c>
      <c r="C21" s="49"/>
      <c r="D21" s="49"/>
      <c r="E21" s="49"/>
      <c r="F21" s="49"/>
      <c r="G21" s="49"/>
      <c r="H21" s="27"/>
      <c r="I21" s="102"/>
    </row>
    <row r="22" spans="2:9" ht="13.5" thickBot="1">
      <c r="B22" s="27"/>
      <c r="C22" s="49"/>
      <c r="D22" s="49"/>
      <c r="E22" s="49"/>
      <c r="F22" s="49"/>
      <c r="G22" s="49"/>
      <c r="H22" s="27"/>
      <c r="I22" s="97"/>
    </row>
    <row r="23" spans="1:9" ht="13.5" thickBot="1">
      <c r="A23" s="123" t="s">
        <v>88</v>
      </c>
      <c r="B23" s="204" t="s">
        <v>89</v>
      </c>
      <c r="C23" s="205"/>
      <c r="D23" s="205"/>
      <c r="E23" s="205"/>
      <c r="F23" s="205"/>
      <c r="G23" s="206"/>
      <c r="H23" s="27"/>
      <c r="I23" s="102"/>
    </row>
    <row r="24" spans="1:9" ht="12.75">
      <c r="A24" s="147"/>
      <c r="B24" s="202"/>
      <c r="C24" s="202"/>
      <c r="D24" s="202"/>
      <c r="E24" s="202"/>
      <c r="F24" s="202"/>
      <c r="G24" s="203"/>
      <c r="H24" s="27"/>
      <c r="I24" s="102"/>
    </row>
    <row r="25" spans="1:9" ht="12.75">
      <c r="A25" s="147">
        <v>1</v>
      </c>
      <c r="B25" s="202" t="s">
        <v>107</v>
      </c>
      <c r="C25" s="202"/>
      <c r="D25" s="202"/>
      <c r="E25" s="202"/>
      <c r="F25" s="202"/>
      <c r="G25" s="203"/>
      <c r="H25" s="27"/>
      <c r="I25" s="102"/>
    </row>
    <row r="26" spans="1:9" ht="12.75">
      <c r="A26" s="147">
        <v>2</v>
      </c>
      <c r="B26" s="202" t="s">
        <v>108</v>
      </c>
      <c r="C26" s="202"/>
      <c r="D26" s="202"/>
      <c r="E26" s="202"/>
      <c r="F26" s="202"/>
      <c r="G26" s="203"/>
      <c r="H26" s="27"/>
      <c r="I26" s="102"/>
    </row>
    <row r="27" spans="1:9" ht="12.75">
      <c r="A27" s="147">
        <v>3</v>
      </c>
      <c r="B27" s="203" t="s">
        <v>114</v>
      </c>
      <c r="C27" s="203"/>
      <c r="D27" s="203"/>
      <c r="E27" s="203"/>
      <c r="F27" s="203"/>
      <c r="G27" s="203"/>
      <c r="H27" s="27"/>
      <c r="I27" s="102"/>
    </row>
    <row r="28" spans="1:9" ht="12.75">
      <c r="A28" s="147">
        <v>4</v>
      </c>
      <c r="B28" s="203" t="s">
        <v>129</v>
      </c>
      <c r="C28" s="203"/>
      <c r="D28" s="203"/>
      <c r="E28" s="203"/>
      <c r="F28" s="203"/>
      <c r="G28" s="203"/>
      <c r="H28" s="27"/>
      <c r="I28" s="102"/>
    </row>
    <row r="29" spans="1:10" ht="12.75">
      <c r="A29" s="147">
        <v>5</v>
      </c>
      <c r="B29" s="203" t="s">
        <v>116</v>
      </c>
      <c r="C29" s="203"/>
      <c r="D29" s="203"/>
      <c r="E29" s="203"/>
      <c r="F29" s="203"/>
      <c r="G29" s="203"/>
      <c r="H29" s="27"/>
      <c r="I29" s="102"/>
      <c r="J29" s="9"/>
    </row>
    <row r="30" spans="1:9" ht="12.75">
      <c r="A30" s="147"/>
      <c r="B30" s="202"/>
      <c r="C30" s="202"/>
      <c r="D30" s="202"/>
      <c r="E30" s="202"/>
      <c r="F30" s="202"/>
      <c r="G30" s="203"/>
      <c r="H30" s="27"/>
      <c r="I30" s="102"/>
    </row>
    <row r="31" spans="1:9" ht="12.75">
      <c r="A31" s="147"/>
      <c r="B31" s="202"/>
      <c r="C31" s="202"/>
      <c r="D31" s="202"/>
      <c r="E31" s="202"/>
      <c r="F31" s="202"/>
      <c r="G31" s="203"/>
      <c r="H31" s="27"/>
      <c r="I31" s="102"/>
    </row>
    <row r="32" spans="1:9" ht="12.75">
      <c r="A32" s="147"/>
      <c r="B32" s="202"/>
      <c r="C32" s="202"/>
      <c r="D32" s="202"/>
      <c r="E32" s="202"/>
      <c r="F32" s="202"/>
      <c r="G32" s="203"/>
      <c r="H32" s="27"/>
      <c r="I32" s="102"/>
    </row>
    <row r="33" spans="1:9" ht="12.75">
      <c r="A33" s="147"/>
      <c r="B33" s="202"/>
      <c r="C33" s="202"/>
      <c r="D33" s="202"/>
      <c r="E33" s="202"/>
      <c r="F33" s="202"/>
      <c r="G33" s="203"/>
      <c r="H33" s="27"/>
      <c r="I33" s="102"/>
    </row>
    <row r="34" spans="1:9" ht="12.75">
      <c r="A34" s="147"/>
      <c r="B34" s="202"/>
      <c r="C34" s="202"/>
      <c r="D34" s="202"/>
      <c r="E34" s="202"/>
      <c r="F34" s="202"/>
      <c r="G34" s="203"/>
      <c r="H34" s="27"/>
      <c r="I34" s="102"/>
    </row>
    <row r="35" spans="1:9" ht="12.75">
      <c r="A35" s="147"/>
      <c r="B35" s="202"/>
      <c r="C35" s="202"/>
      <c r="D35" s="202"/>
      <c r="E35" s="202"/>
      <c r="F35" s="202"/>
      <c r="G35" s="203"/>
      <c r="H35" s="27"/>
      <c r="I35" s="102"/>
    </row>
    <row r="36" spans="1:9" ht="12.75">
      <c r="A36" s="147"/>
      <c r="B36" s="202"/>
      <c r="C36" s="202"/>
      <c r="D36" s="202"/>
      <c r="E36" s="202"/>
      <c r="F36" s="202"/>
      <c r="G36" s="203"/>
      <c r="H36" s="27"/>
      <c r="I36" s="102"/>
    </row>
    <row r="37" spans="1:9" ht="12.75">
      <c r="A37" s="147"/>
      <c r="B37" s="202"/>
      <c r="C37" s="202"/>
      <c r="D37" s="202"/>
      <c r="E37" s="202"/>
      <c r="F37" s="202"/>
      <c r="G37" s="203"/>
      <c r="H37" s="27"/>
      <c r="I37" s="102"/>
    </row>
    <row r="38" spans="1:9" ht="12.75">
      <c r="A38" s="147"/>
      <c r="B38" s="202"/>
      <c r="C38" s="202"/>
      <c r="D38" s="202"/>
      <c r="E38" s="202"/>
      <c r="F38" s="202"/>
      <c r="G38" s="203"/>
      <c r="H38" s="27"/>
      <c r="I38" s="102"/>
    </row>
    <row r="39" spans="1:9" ht="12.75">
      <c r="A39" s="147"/>
      <c r="B39" s="202"/>
      <c r="C39" s="202"/>
      <c r="D39" s="202"/>
      <c r="E39" s="202"/>
      <c r="F39" s="202"/>
      <c r="G39" s="203"/>
      <c r="H39" s="27"/>
      <c r="I39" s="102"/>
    </row>
    <row r="40" spans="1:9" ht="12.75">
      <c r="A40" s="147"/>
      <c r="B40" s="202"/>
      <c r="C40" s="202"/>
      <c r="D40" s="202"/>
      <c r="E40" s="202"/>
      <c r="F40" s="202"/>
      <c r="G40" s="203"/>
      <c r="H40" s="27"/>
      <c r="I40" s="102"/>
    </row>
    <row r="41" spans="1:9" ht="12.75">
      <c r="A41" s="147"/>
      <c r="B41" s="202"/>
      <c r="C41" s="202"/>
      <c r="D41" s="202"/>
      <c r="E41" s="202"/>
      <c r="F41" s="202"/>
      <c r="G41" s="203"/>
      <c r="H41" s="27"/>
      <c r="I41" s="102"/>
    </row>
    <row r="42" spans="1:9" ht="12.75">
      <c r="A42" s="147"/>
      <c r="B42" s="202"/>
      <c r="C42" s="202"/>
      <c r="D42" s="202"/>
      <c r="E42" s="202"/>
      <c r="F42" s="202"/>
      <c r="G42" s="203"/>
      <c r="H42" s="27"/>
      <c r="I42" s="102"/>
    </row>
    <row r="43" spans="1:9" ht="12.75">
      <c r="A43" s="147"/>
      <c r="B43" s="202"/>
      <c r="C43" s="202"/>
      <c r="D43" s="202"/>
      <c r="E43" s="202"/>
      <c r="F43" s="202"/>
      <c r="G43" s="203"/>
      <c r="H43" s="27"/>
      <c r="I43" s="102"/>
    </row>
    <row r="44" spans="1:9" ht="12.75">
      <c r="A44" s="147"/>
      <c r="B44" s="202"/>
      <c r="C44" s="202"/>
      <c r="D44" s="202"/>
      <c r="E44" s="202"/>
      <c r="F44" s="202"/>
      <c r="G44" s="203"/>
      <c r="H44" s="27"/>
      <c r="I44" s="102"/>
    </row>
    <row r="45" spans="1:9" ht="12.75">
      <c r="A45" s="147"/>
      <c r="B45" s="202"/>
      <c r="C45" s="202"/>
      <c r="D45" s="202"/>
      <c r="E45" s="202"/>
      <c r="F45" s="202"/>
      <c r="G45" s="203"/>
      <c r="H45" s="27"/>
      <c r="I45" s="102"/>
    </row>
    <row r="46" spans="1:9" ht="12.75">
      <c r="A46" s="147"/>
      <c r="B46" s="202"/>
      <c r="C46" s="202"/>
      <c r="D46" s="202"/>
      <c r="E46" s="202"/>
      <c r="F46" s="202"/>
      <c r="G46" s="203"/>
      <c r="H46" s="27"/>
      <c r="I46" s="102"/>
    </row>
    <row r="47" spans="1:9" ht="12.75">
      <c r="A47" s="147"/>
      <c r="B47" s="202"/>
      <c r="C47" s="202"/>
      <c r="D47" s="202"/>
      <c r="E47" s="202"/>
      <c r="F47" s="202"/>
      <c r="G47" s="203"/>
      <c r="H47" s="27"/>
      <c r="I47" s="102"/>
    </row>
    <row r="48" spans="1:9" ht="12.75">
      <c r="A48" s="147"/>
      <c r="B48" s="202"/>
      <c r="C48" s="202"/>
      <c r="D48" s="202"/>
      <c r="E48" s="202"/>
      <c r="F48" s="202"/>
      <c r="G48" s="203"/>
      <c r="H48" s="27"/>
      <c r="I48" s="102"/>
    </row>
    <row r="49" spans="1:9" ht="12.75">
      <c r="A49" s="147"/>
      <c r="B49" s="202"/>
      <c r="C49" s="202"/>
      <c r="D49" s="202"/>
      <c r="E49" s="202"/>
      <c r="F49" s="202"/>
      <c r="G49" s="203"/>
      <c r="H49" s="27"/>
      <c r="I49" s="102"/>
    </row>
    <row r="50" spans="1:9" ht="12.75">
      <c r="A50" s="147"/>
      <c r="B50" s="202"/>
      <c r="C50" s="202"/>
      <c r="D50" s="202"/>
      <c r="E50" s="202"/>
      <c r="F50" s="202"/>
      <c r="G50" s="203"/>
      <c r="H50" s="27"/>
      <c r="I50" s="102"/>
    </row>
    <row r="51" spans="1:9" ht="12.75">
      <c r="A51" s="147"/>
      <c r="B51" s="202"/>
      <c r="C51" s="202"/>
      <c r="D51" s="202"/>
      <c r="E51" s="202"/>
      <c r="F51" s="202"/>
      <c r="G51" s="203"/>
      <c r="H51" s="27"/>
      <c r="I51" s="102"/>
    </row>
    <row r="52" spans="1:9" ht="12.75">
      <c r="A52" s="147"/>
      <c r="B52" s="202"/>
      <c r="C52" s="202"/>
      <c r="D52" s="202"/>
      <c r="E52" s="202"/>
      <c r="F52" s="202"/>
      <c r="G52" s="203"/>
      <c r="H52" s="27"/>
      <c r="I52" s="102"/>
    </row>
    <row r="53" spans="1:9" ht="12.75">
      <c r="A53" s="147"/>
      <c r="B53" s="202"/>
      <c r="C53" s="202"/>
      <c r="D53" s="202"/>
      <c r="E53" s="202"/>
      <c r="F53" s="202"/>
      <c r="G53" s="203"/>
      <c r="H53" s="27"/>
      <c r="I53" s="102"/>
    </row>
    <row r="54" spans="1:9" ht="12.75">
      <c r="A54" s="147"/>
      <c r="B54" s="202"/>
      <c r="C54" s="202"/>
      <c r="D54" s="202"/>
      <c r="E54" s="202"/>
      <c r="F54" s="202"/>
      <c r="G54" s="203"/>
      <c r="H54" s="27"/>
      <c r="I54" s="102"/>
    </row>
    <row r="55" spans="1:9" ht="12.75">
      <c r="A55" s="147"/>
      <c r="B55" s="202"/>
      <c r="C55" s="202"/>
      <c r="D55" s="202"/>
      <c r="E55" s="202"/>
      <c r="F55" s="202"/>
      <c r="G55" s="203"/>
      <c r="H55" s="27"/>
      <c r="I55" s="102"/>
    </row>
    <row r="56" spans="1:9" ht="12.75">
      <c r="A56" s="147"/>
      <c r="B56" s="202"/>
      <c r="C56" s="202"/>
      <c r="D56" s="202"/>
      <c r="E56" s="202"/>
      <c r="F56" s="202"/>
      <c r="G56" s="203"/>
      <c r="H56" s="27"/>
      <c r="I56" s="102"/>
    </row>
    <row r="57" spans="1:9" ht="12.75">
      <c r="A57" s="147"/>
      <c r="B57" s="202"/>
      <c r="C57" s="202"/>
      <c r="D57" s="202"/>
      <c r="E57" s="202"/>
      <c r="F57" s="202"/>
      <c r="G57" s="203"/>
      <c r="H57" s="27"/>
      <c r="I57" s="102"/>
    </row>
    <row r="58" spans="1:9" ht="12.75">
      <c r="A58" s="147"/>
      <c r="B58" s="202"/>
      <c r="C58" s="202"/>
      <c r="D58" s="202"/>
      <c r="E58" s="202"/>
      <c r="F58" s="202"/>
      <c r="G58" s="203"/>
      <c r="H58" s="27"/>
      <c r="I58" s="102"/>
    </row>
    <row r="59" spans="1:9" ht="12.75">
      <c r="A59" s="147"/>
      <c r="B59" s="202"/>
      <c r="C59" s="202"/>
      <c r="D59" s="202"/>
      <c r="E59" s="202"/>
      <c r="F59" s="202"/>
      <c r="G59" s="203"/>
      <c r="H59" s="27"/>
      <c r="I59" s="102"/>
    </row>
    <row r="60" spans="1:9" ht="12.75">
      <c r="A60" s="147"/>
      <c r="B60" s="202"/>
      <c r="C60" s="202"/>
      <c r="D60" s="202"/>
      <c r="E60" s="202"/>
      <c r="F60" s="202"/>
      <c r="G60" s="203"/>
      <c r="H60" s="27"/>
      <c r="I60" s="102"/>
    </row>
    <row r="61" spans="1:9" ht="12.75">
      <c r="A61" s="147"/>
      <c r="B61" s="202"/>
      <c r="C61" s="202"/>
      <c r="D61" s="202"/>
      <c r="E61" s="202"/>
      <c r="F61" s="202"/>
      <c r="G61" s="203"/>
      <c r="H61" s="27"/>
      <c r="I61" s="102"/>
    </row>
    <row r="62" spans="1:9" ht="12.75">
      <c r="A62" s="147"/>
      <c r="B62" s="202"/>
      <c r="C62" s="202"/>
      <c r="D62" s="202"/>
      <c r="E62" s="202"/>
      <c r="F62" s="202"/>
      <c r="G62" s="203"/>
      <c r="H62" s="27"/>
      <c r="I62" s="102"/>
    </row>
    <row r="63" spans="1:9" ht="12.75">
      <c r="A63" s="147"/>
      <c r="B63" s="202"/>
      <c r="C63" s="202"/>
      <c r="D63" s="202"/>
      <c r="E63" s="202"/>
      <c r="F63" s="202"/>
      <c r="G63" s="203"/>
      <c r="H63" s="27"/>
      <c r="I63" s="102"/>
    </row>
    <row r="64" spans="1:9" ht="12.75">
      <c r="A64" s="147"/>
      <c r="B64" s="202"/>
      <c r="C64" s="202"/>
      <c r="D64" s="202"/>
      <c r="E64" s="202"/>
      <c r="F64" s="202"/>
      <c r="G64" s="203"/>
      <c r="H64" s="27"/>
      <c r="I64" s="102"/>
    </row>
    <row r="65" spans="1:9" ht="13.5" thickBot="1">
      <c r="A65" s="148"/>
      <c r="B65" s="207"/>
      <c r="C65" s="207"/>
      <c r="D65" s="207"/>
      <c r="E65" s="207"/>
      <c r="F65" s="207"/>
      <c r="G65" s="208"/>
      <c r="H65" s="27"/>
      <c r="I65" s="102"/>
    </row>
    <row r="66" spans="2:9" ht="14.25">
      <c r="B66" s="109"/>
      <c r="C66" s="82"/>
      <c r="D66" s="82"/>
      <c r="E66" s="82"/>
      <c r="F66" s="82"/>
      <c r="G66" s="82"/>
      <c r="H66" s="27"/>
      <c r="I66" s="102"/>
    </row>
    <row r="67" spans="2:9" ht="14.25">
      <c r="B67" s="109"/>
      <c r="C67" s="82"/>
      <c r="D67" s="82"/>
      <c r="E67" s="82"/>
      <c r="F67" s="82"/>
      <c r="G67" s="82"/>
      <c r="H67" s="27"/>
      <c r="I67" s="102"/>
    </row>
    <row r="68" spans="2:9" ht="14.25">
      <c r="B68" s="109"/>
      <c r="C68" s="82"/>
      <c r="D68" s="82"/>
      <c r="E68" s="82"/>
      <c r="F68" s="82"/>
      <c r="G68" s="82"/>
      <c r="H68" s="27"/>
      <c r="I68" s="102"/>
    </row>
    <row r="69" spans="2:9" ht="14.25">
      <c r="B69" s="110"/>
      <c r="C69" s="82"/>
      <c r="D69" s="82"/>
      <c r="E69" s="82"/>
      <c r="F69" s="82"/>
      <c r="G69" s="82"/>
      <c r="H69" s="27"/>
      <c r="I69" s="102"/>
    </row>
    <row r="70" spans="2:9" ht="15">
      <c r="B70" s="111"/>
      <c r="C70" s="112"/>
      <c r="D70" s="112"/>
      <c r="E70" s="112"/>
      <c r="F70" s="112"/>
      <c r="G70" s="112"/>
      <c r="H70" s="27"/>
      <c r="I70" s="102"/>
    </row>
    <row r="71" spans="2:9" ht="15">
      <c r="B71" s="113"/>
      <c r="C71" s="27"/>
      <c r="D71" s="27"/>
      <c r="E71" s="27"/>
      <c r="F71" s="27"/>
      <c r="G71" s="27"/>
      <c r="H71" s="27"/>
      <c r="I71" s="102"/>
    </row>
    <row r="72" spans="2:9" ht="15">
      <c r="B72" s="111"/>
      <c r="C72" s="112"/>
      <c r="D72" s="112"/>
      <c r="E72" s="112"/>
      <c r="F72" s="112"/>
      <c r="G72" s="112"/>
      <c r="H72" s="27"/>
      <c r="I72" s="102"/>
    </row>
    <row r="73" spans="2:9" ht="15">
      <c r="B73" s="113"/>
      <c r="C73" s="27"/>
      <c r="D73" s="27"/>
      <c r="E73" s="27"/>
      <c r="F73" s="27"/>
      <c r="G73" s="27"/>
      <c r="H73" s="27"/>
      <c r="I73" s="102"/>
    </row>
    <row r="74" spans="2:9" ht="13.5">
      <c r="B74" s="111"/>
      <c r="C74" s="27"/>
      <c r="D74" s="27"/>
      <c r="E74" s="27"/>
      <c r="F74" s="27"/>
      <c r="G74" s="27"/>
      <c r="H74" s="27"/>
      <c r="I74" s="102"/>
    </row>
    <row r="75" spans="2:9" ht="14.25">
      <c r="B75" s="114"/>
      <c r="C75" s="82"/>
      <c r="D75" s="82"/>
      <c r="E75" s="82"/>
      <c r="F75" s="82"/>
      <c r="G75" s="82"/>
      <c r="H75" s="27"/>
      <c r="I75" s="102"/>
    </row>
    <row r="76" spans="2:9" ht="14.25">
      <c r="B76" s="114"/>
      <c r="C76" s="82"/>
      <c r="D76" s="82"/>
      <c r="E76" s="82"/>
      <c r="F76" s="82"/>
      <c r="G76" s="82"/>
      <c r="H76" s="27"/>
      <c r="I76" s="102"/>
    </row>
    <row r="77" spans="2:9" ht="14.25">
      <c r="B77" s="114"/>
      <c r="C77" s="82"/>
      <c r="D77" s="82"/>
      <c r="E77" s="82"/>
      <c r="F77" s="82"/>
      <c r="G77" s="82"/>
      <c r="H77" s="27"/>
      <c r="I77" s="102"/>
    </row>
    <row r="78" spans="2:9" ht="14.25">
      <c r="B78" s="109"/>
      <c r="C78" s="82"/>
      <c r="D78" s="82"/>
      <c r="E78" s="82"/>
      <c r="F78" s="82"/>
      <c r="G78" s="82"/>
      <c r="H78" s="27"/>
      <c r="I78" s="102"/>
    </row>
    <row r="79" spans="2:9" ht="14.25">
      <c r="B79" s="109"/>
      <c r="C79" s="82"/>
      <c r="D79" s="82"/>
      <c r="E79" s="82"/>
      <c r="F79" s="82"/>
      <c r="G79" s="82"/>
      <c r="H79" s="27"/>
      <c r="I79" s="102"/>
    </row>
    <row r="80" spans="2:9" ht="14.25">
      <c r="B80" s="109"/>
      <c r="C80" s="82"/>
      <c r="D80" s="82"/>
      <c r="E80" s="82"/>
      <c r="F80" s="82"/>
      <c r="G80" s="82"/>
      <c r="H80" s="27"/>
      <c r="I80" s="102"/>
    </row>
    <row r="81" spans="2:9" ht="14.25">
      <c r="B81" s="109"/>
      <c r="C81" s="82"/>
      <c r="D81" s="82"/>
      <c r="E81" s="82"/>
      <c r="F81" s="82"/>
      <c r="G81" s="82"/>
      <c r="H81" s="27"/>
      <c r="I81" s="102"/>
    </row>
    <row r="82" spans="2:9" ht="12.75">
      <c r="B82" s="115"/>
      <c r="C82" s="27"/>
      <c r="D82" s="27"/>
      <c r="E82" s="27"/>
      <c r="F82" s="27"/>
      <c r="G82" s="27"/>
      <c r="H82" s="27"/>
      <c r="I82" s="102"/>
    </row>
    <row r="83" spans="2:9" ht="15">
      <c r="B83" s="3"/>
      <c r="C83" s="112"/>
      <c r="D83" s="112"/>
      <c r="E83" s="112"/>
      <c r="F83" s="112"/>
      <c r="G83" s="112"/>
      <c r="H83" s="27"/>
      <c r="I83" s="102"/>
    </row>
    <row r="84" spans="2:9" ht="12.75">
      <c r="B84" s="115"/>
      <c r="C84" s="27"/>
      <c r="D84" s="27"/>
      <c r="E84" s="27"/>
      <c r="F84" s="27"/>
      <c r="G84" s="27"/>
      <c r="H84" s="27"/>
      <c r="I84" s="102"/>
    </row>
    <row r="85" spans="2:9" ht="12.75">
      <c r="B85" s="115"/>
      <c r="C85" s="27"/>
      <c r="D85" s="27"/>
      <c r="E85" s="27"/>
      <c r="F85" s="27"/>
      <c r="G85" s="27"/>
      <c r="H85" s="27"/>
      <c r="I85" s="102"/>
    </row>
    <row r="86" spans="2:9" ht="15">
      <c r="B86" s="3"/>
      <c r="C86" s="112"/>
      <c r="D86" s="112"/>
      <c r="E86" s="112"/>
      <c r="F86" s="112"/>
      <c r="G86" s="112"/>
      <c r="H86" s="27"/>
      <c r="I86" s="102"/>
    </row>
    <row r="87" spans="2:9" ht="15">
      <c r="B87" s="113"/>
      <c r="C87" s="27"/>
      <c r="D87" s="27"/>
      <c r="E87" s="27"/>
      <c r="F87" s="27"/>
      <c r="G87" s="27"/>
      <c r="H87" s="27"/>
      <c r="I87" s="102"/>
    </row>
    <row r="88" spans="2:9" ht="15">
      <c r="B88" s="113"/>
      <c r="C88" s="27"/>
      <c r="D88" s="27"/>
      <c r="E88" s="27"/>
      <c r="F88" s="27"/>
      <c r="G88" s="27"/>
      <c r="H88" s="27"/>
      <c r="I88" s="102"/>
    </row>
    <row r="89" spans="2:9" ht="12.75">
      <c r="B89" s="27"/>
      <c r="C89" s="27"/>
      <c r="D89" s="27"/>
      <c r="E89" s="27"/>
      <c r="F89" s="27"/>
      <c r="G89" s="27"/>
      <c r="H89" s="27"/>
      <c r="I89" s="102"/>
    </row>
    <row r="90" spans="2:9" ht="12.75">
      <c r="B90" s="27"/>
      <c r="C90" s="27"/>
      <c r="D90" s="27"/>
      <c r="E90" s="27"/>
      <c r="F90" s="27"/>
      <c r="G90" s="27"/>
      <c r="H90" s="27"/>
      <c r="I90" s="27"/>
    </row>
    <row r="91" spans="2:9" ht="12.75">
      <c r="B91" s="27"/>
      <c r="C91" s="27"/>
      <c r="D91" s="27"/>
      <c r="E91" s="27"/>
      <c r="F91" s="27"/>
      <c r="G91" s="27"/>
      <c r="H91" s="27"/>
      <c r="I91" s="27"/>
    </row>
    <row r="92" spans="2:9" ht="12.75">
      <c r="B92" s="27"/>
      <c r="C92" s="27"/>
      <c r="D92" s="27"/>
      <c r="E92" s="27"/>
      <c r="F92" s="27"/>
      <c r="G92" s="27"/>
      <c r="H92" s="27"/>
      <c r="I92" s="27"/>
    </row>
    <row r="93" spans="2:9" ht="12.75">
      <c r="B93" s="27"/>
      <c r="C93" s="27"/>
      <c r="D93" s="27"/>
      <c r="E93" s="27"/>
      <c r="F93" s="27"/>
      <c r="G93" s="27"/>
      <c r="H93" s="27"/>
      <c r="I93" s="27"/>
    </row>
    <row r="94" spans="2:9" ht="12.75">
      <c r="B94" s="27"/>
      <c r="C94" s="27"/>
      <c r="D94" s="27"/>
      <c r="E94" s="27"/>
      <c r="F94" s="27"/>
      <c r="G94" s="27"/>
      <c r="H94" s="27"/>
      <c r="I94" s="27"/>
    </row>
  </sheetData>
  <mergeCells count="45">
    <mergeCell ref="B59:G59"/>
    <mergeCell ref="B60:G60"/>
    <mergeCell ref="B54:G54"/>
    <mergeCell ref="B55:G55"/>
    <mergeCell ref="B56:G56"/>
    <mergeCell ref="B57:G57"/>
    <mergeCell ref="B58:G58"/>
    <mergeCell ref="B65:G65"/>
    <mergeCell ref="B61:G61"/>
    <mergeCell ref="B62:G62"/>
    <mergeCell ref="B63:G63"/>
    <mergeCell ref="B64:G64"/>
    <mergeCell ref="B50:G50"/>
    <mergeCell ref="B51:G51"/>
    <mergeCell ref="B52:G52"/>
    <mergeCell ref="B53:G53"/>
    <mergeCell ref="B46:G46"/>
    <mergeCell ref="B47:G47"/>
    <mergeCell ref="B48:G48"/>
    <mergeCell ref="B49:G49"/>
    <mergeCell ref="B42:G42"/>
    <mergeCell ref="B43:G43"/>
    <mergeCell ref="B44:G44"/>
    <mergeCell ref="B45:G45"/>
    <mergeCell ref="B38:G38"/>
    <mergeCell ref="B39:G39"/>
    <mergeCell ref="B40:G40"/>
    <mergeCell ref="B41:G41"/>
    <mergeCell ref="B34:G34"/>
    <mergeCell ref="B35:G35"/>
    <mergeCell ref="B36:G36"/>
    <mergeCell ref="B37:G37"/>
    <mergeCell ref="B30:G30"/>
    <mergeCell ref="B31:G31"/>
    <mergeCell ref="B32:G32"/>
    <mergeCell ref="B33:G33"/>
    <mergeCell ref="B26:G26"/>
    <mergeCell ref="B27:G27"/>
    <mergeCell ref="B28:G28"/>
    <mergeCell ref="B29:G29"/>
    <mergeCell ref="C12:G12"/>
    <mergeCell ref="C14:G14"/>
    <mergeCell ref="B24:G24"/>
    <mergeCell ref="B25:G25"/>
    <mergeCell ref="B23:G23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mtaylor</dc:creator>
  <cp:keywords/>
  <dc:description/>
  <cp:lastModifiedBy>IT</cp:lastModifiedBy>
  <cp:lastPrinted>2010-10-18T23:08:50Z</cp:lastPrinted>
  <dcterms:created xsi:type="dcterms:W3CDTF">2010-10-06T18:14:16Z</dcterms:created>
  <dcterms:modified xsi:type="dcterms:W3CDTF">2010-10-27T16:25:22Z</dcterms:modified>
  <cp:category/>
  <cp:version/>
  <cp:contentType/>
  <cp:contentStatus/>
</cp:coreProperties>
</file>